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imulador para o Site - Novos Participantes\"/>
    </mc:Choice>
  </mc:AlternateContent>
  <xr:revisionPtr revIDLastSave="0" documentId="13_ncr:1_{74232386-FFE3-4234-8946-920D1B539A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imulação de renda" sheetId="1" r:id="rId1"/>
    <sheet name="SIMULADOR" sheetId="5" r:id="rId2"/>
    <sheet name="Impressão Layout Novo" sheetId="7" r:id="rId3"/>
    <sheet name="cálculo da contribuição" sheetId="2" state="hidden" r:id="rId4"/>
    <sheet name="Plan3" sheetId="3" state="hidden" r:id="rId5"/>
    <sheet name="Plan1" sheetId="4" state="hidden" r:id="rId6"/>
    <sheet name="Planilha2" sheetId="6" state="hidden" r:id="rId7"/>
  </sheets>
  <definedNames>
    <definedName name="_xlnm.Print_Area" localSheetId="0">'simulação de renda'!$A$1:$H$56</definedName>
  </definedNames>
  <calcPr calcId="181029"/>
</workbook>
</file>

<file path=xl/calcChain.xml><?xml version="1.0" encoding="utf-8"?>
<calcChain xmlns="http://schemas.openxmlformats.org/spreadsheetml/2006/main">
  <c r="C7" i="7" l="1"/>
  <c r="C8" i="7"/>
  <c r="B7" i="1" l="1"/>
  <c r="B5" i="1" l="1"/>
  <c r="B3" i="1"/>
  <c r="C15" i="5"/>
  <c r="B2" i="1" l="1"/>
  <c r="E3" i="1" s="1"/>
  <c r="C11" i="7"/>
  <c r="B4" i="1"/>
  <c r="C18" i="5" l="1"/>
  <c r="C9" i="7" s="1"/>
  <c r="B29" i="1"/>
  <c r="B16" i="1"/>
  <c r="H7" i="1"/>
  <c r="D3" i="1" l="1"/>
  <c r="C16" i="5" s="1"/>
  <c r="D227" i="4"/>
  <c r="C226" i="4"/>
  <c r="D226" i="4" s="1"/>
  <c r="C19" i="5" l="1"/>
  <c r="C225" i="4"/>
  <c r="C224" i="4" l="1"/>
  <c r="D225" i="4"/>
  <c r="C223" i="4" l="1"/>
  <c r="D224" i="4"/>
  <c r="C222" i="4" l="1"/>
  <c r="D223" i="4"/>
  <c r="C221" i="4" l="1"/>
  <c r="D222" i="4"/>
  <c r="C220" i="4" l="1"/>
  <c r="D221" i="4"/>
  <c r="C219" i="4" l="1"/>
  <c r="D220" i="4"/>
  <c r="C4" i="2"/>
  <c r="B3" i="3"/>
  <c r="B4" i="3" s="1"/>
  <c r="B4" i="2"/>
  <c r="A4" i="2"/>
  <c r="C218" i="4" l="1"/>
  <c r="D219" i="4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D4" i="2"/>
  <c r="H3" i="1" s="1"/>
  <c r="C18" i="7" s="1"/>
  <c r="E18" i="7" l="1"/>
  <c r="G18" i="7" s="1"/>
  <c r="H5" i="1"/>
  <c r="C20" i="7" s="1"/>
  <c r="H4" i="1"/>
  <c r="C19" i="7" s="1"/>
  <c r="H6" i="1"/>
  <c r="C21" i="7" s="1"/>
  <c r="H9" i="1"/>
  <c r="C20" i="5" s="1"/>
  <c r="C10" i="7" s="1"/>
  <c r="C217" i="4"/>
  <c r="D218" i="4"/>
  <c r="E20" i="7" l="1"/>
  <c r="G20" i="7" s="1"/>
  <c r="E19" i="7"/>
  <c r="G19" i="7" s="1"/>
  <c r="E21" i="7"/>
  <c r="G21" i="7" s="1"/>
  <c r="C216" i="4"/>
  <c r="D217" i="4"/>
  <c r="C215" i="4" l="1"/>
  <c r="D216" i="4"/>
  <c r="D215" i="4" l="1"/>
  <c r="C214" i="4"/>
  <c r="C213" i="4" l="1"/>
  <c r="D214" i="4"/>
  <c r="C212" i="4" l="1"/>
  <c r="D213" i="4"/>
  <c r="C211" i="4" l="1"/>
  <c r="D212" i="4"/>
  <c r="C210" i="4" l="1"/>
  <c r="D211" i="4"/>
  <c r="C209" i="4" l="1"/>
  <c r="D210" i="4"/>
  <c r="C208" i="4" l="1"/>
  <c r="D209" i="4"/>
  <c r="C207" i="4" l="1"/>
  <c r="D208" i="4"/>
  <c r="C206" i="4" l="1"/>
  <c r="D207" i="4"/>
  <c r="C205" i="4" l="1"/>
  <c r="D206" i="4"/>
  <c r="C204" i="4" l="1"/>
  <c r="D205" i="4"/>
  <c r="C203" i="4" l="1"/>
  <c r="D204" i="4"/>
  <c r="C202" i="4" l="1"/>
  <c r="D203" i="4"/>
  <c r="C201" i="4" l="1"/>
  <c r="D202" i="4"/>
  <c r="C200" i="4" l="1"/>
  <c r="D201" i="4"/>
  <c r="C199" i="4" l="1"/>
  <c r="D200" i="4"/>
  <c r="C198" i="4" l="1"/>
  <c r="D199" i="4"/>
  <c r="C197" i="4" l="1"/>
  <c r="D198" i="4"/>
  <c r="C196" i="4" l="1"/>
  <c r="D197" i="4"/>
  <c r="C195" i="4" l="1"/>
  <c r="D196" i="4"/>
  <c r="C194" i="4" l="1"/>
  <c r="D195" i="4"/>
  <c r="C193" i="4" l="1"/>
  <c r="D194" i="4"/>
  <c r="C192" i="4" l="1"/>
  <c r="D193" i="4"/>
  <c r="C191" i="4" l="1"/>
  <c r="D192" i="4"/>
  <c r="C190" i="4" l="1"/>
  <c r="D191" i="4"/>
  <c r="C189" i="4" l="1"/>
  <c r="D190" i="4"/>
  <c r="C188" i="4" l="1"/>
  <c r="D189" i="4"/>
  <c r="C187" i="4" l="1"/>
  <c r="D188" i="4"/>
  <c r="C186" i="4" l="1"/>
  <c r="D187" i="4"/>
  <c r="C185" i="4" l="1"/>
  <c r="D186" i="4"/>
  <c r="C184" i="4" l="1"/>
  <c r="D185" i="4"/>
  <c r="C183" i="4" l="1"/>
  <c r="D184" i="4"/>
  <c r="C182" i="4" l="1"/>
  <c r="D183" i="4"/>
  <c r="C181" i="4" l="1"/>
  <c r="D182" i="4"/>
  <c r="C180" i="4" l="1"/>
  <c r="D181" i="4"/>
  <c r="C179" i="4" l="1"/>
  <c r="D180" i="4"/>
  <c r="C178" i="4" l="1"/>
  <c r="D179" i="4"/>
  <c r="C177" i="4" l="1"/>
  <c r="D178" i="4"/>
  <c r="C176" i="4" l="1"/>
  <c r="D177" i="4"/>
  <c r="C175" i="4" l="1"/>
  <c r="D176" i="4"/>
  <c r="C174" i="4" l="1"/>
  <c r="D175" i="4"/>
  <c r="C173" i="4" l="1"/>
  <c r="D174" i="4"/>
  <c r="C172" i="4" l="1"/>
  <c r="D173" i="4"/>
  <c r="C171" i="4" l="1"/>
  <c r="D172" i="4"/>
  <c r="C170" i="4" l="1"/>
  <c r="D171" i="4"/>
  <c r="C169" i="4" l="1"/>
  <c r="D170" i="4"/>
  <c r="C168" i="4" l="1"/>
  <c r="D169" i="4"/>
  <c r="C167" i="4" l="1"/>
  <c r="D168" i="4"/>
  <c r="C166" i="4" l="1"/>
  <c r="D167" i="4"/>
  <c r="C165" i="4" l="1"/>
  <c r="D166" i="4"/>
  <c r="C164" i="4" l="1"/>
  <c r="D165" i="4"/>
  <c r="C163" i="4" l="1"/>
  <c r="D164" i="4"/>
  <c r="C162" i="4" l="1"/>
  <c r="D163" i="4"/>
  <c r="C161" i="4" l="1"/>
  <c r="D162" i="4"/>
  <c r="C160" i="4" l="1"/>
  <c r="D161" i="4"/>
  <c r="C159" i="4" l="1"/>
  <c r="D160" i="4"/>
  <c r="C158" i="4" l="1"/>
  <c r="D159" i="4"/>
  <c r="C157" i="4" l="1"/>
  <c r="D158" i="4"/>
  <c r="C156" i="4" l="1"/>
  <c r="D157" i="4"/>
  <c r="C155" i="4" l="1"/>
  <c r="D156" i="4"/>
  <c r="C154" i="4" l="1"/>
  <c r="D155" i="4"/>
  <c r="C153" i="4" l="1"/>
  <c r="D154" i="4"/>
  <c r="C152" i="4" l="1"/>
  <c r="D153" i="4"/>
  <c r="C151" i="4" l="1"/>
  <c r="D152" i="4"/>
  <c r="C150" i="4" l="1"/>
  <c r="D151" i="4"/>
  <c r="C149" i="4" l="1"/>
  <c r="D150" i="4"/>
  <c r="C148" i="4" l="1"/>
  <c r="D149" i="4"/>
  <c r="C147" i="4" l="1"/>
  <c r="D148" i="4"/>
  <c r="C146" i="4" l="1"/>
  <c r="D147" i="4"/>
  <c r="C145" i="4" l="1"/>
  <c r="D146" i="4"/>
  <c r="C144" i="4" l="1"/>
  <c r="D145" i="4"/>
  <c r="C143" i="4" l="1"/>
  <c r="D144" i="4"/>
  <c r="C142" i="4" l="1"/>
  <c r="D143" i="4"/>
  <c r="C141" i="4" l="1"/>
  <c r="D142" i="4"/>
  <c r="C140" i="4" l="1"/>
  <c r="D141" i="4"/>
  <c r="C139" i="4" l="1"/>
  <c r="D140" i="4"/>
  <c r="C138" i="4" l="1"/>
  <c r="D139" i="4"/>
  <c r="C137" i="4" l="1"/>
  <c r="D138" i="4"/>
  <c r="C136" i="4" l="1"/>
  <c r="D137" i="4"/>
  <c r="C135" i="4" l="1"/>
  <c r="D136" i="4"/>
  <c r="C134" i="4" l="1"/>
  <c r="D135" i="4"/>
  <c r="C133" i="4" l="1"/>
  <c r="D134" i="4"/>
  <c r="C132" i="4" l="1"/>
  <c r="D133" i="4"/>
  <c r="C131" i="4" l="1"/>
  <c r="D132" i="4"/>
  <c r="C130" i="4" l="1"/>
  <c r="D131" i="4"/>
  <c r="C129" i="4" l="1"/>
  <c r="D130" i="4"/>
  <c r="C128" i="4" l="1"/>
  <c r="D129" i="4"/>
  <c r="C127" i="4" l="1"/>
  <c r="D128" i="4"/>
  <c r="C126" i="4" l="1"/>
  <c r="D127" i="4"/>
  <c r="C125" i="4" l="1"/>
  <c r="D126" i="4"/>
  <c r="C124" i="4" l="1"/>
  <c r="D125" i="4"/>
  <c r="C123" i="4" l="1"/>
  <c r="D124" i="4"/>
  <c r="C122" i="4" l="1"/>
  <c r="D123" i="4"/>
  <c r="C121" i="4" l="1"/>
  <c r="D122" i="4"/>
  <c r="C120" i="4" l="1"/>
  <c r="D121" i="4"/>
  <c r="C119" i="4" l="1"/>
  <c r="D120" i="4"/>
  <c r="C118" i="4" l="1"/>
  <c r="D119" i="4"/>
  <c r="C117" i="4" l="1"/>
  <c r="D118" i="4"/>
  <c r="C116" i="4" l="1"/>
  <c r="D117" i="4"/>
  <c r="C115" i="4" l="1"/>
  <c r="D116" i="4"/>
  <c r="C114" i="4" l="1"/>
  <c r="D115" i="4"/>
  <c r="C113" i="4" l="1"/>
  <c r="D114" i="4"/>
  <c r="C112" i="4" l="1"/>
  <c r="D113" i="4"/>
  <c r="C111" i="4" l="1"/>
  <c r="D112" i="4"/>
  <c r="C110" i="4" l="1"/>
  <c r="D111" i="4"/>
  <c r="C109" i="4" l="1"/>
  <c r="D110" i="4"/>
  <c r="C108" i="4" l="1"/>
  <c r="D109" i="4"/>
  <c r="C107" i="4" l="1"/>
  <c r="D108" i="4"/>
  <c r="C106" i="4" l="1"/>
  <c r="D107" i="4"/>
  <c r="C105" i="4" l="1"/>
  <c r="D106" i="4"/>
  <c r="C104" i="4" l="1"/>
  <c r="D105" i="4"/>
  <c r="C103" i="4" l="1"/>
  <c r="D104" i="4"/>
  <c r="C102" i="4" l="1"/>
  <c r="D103" i="4"/>
  <c r="C101" i="4" l="1"/>
  <c r="D102" i="4"/>
  <c r="C100" i="4" l="1"/>
  <c r="D101" i="4"/>
  <c r="C99" i="4" l="1"/>
  <c r="D100" i="4"/>
  <c r="C98" i="4" l="1"/>
  <c r="D99" i="4"/>
  <c r="C97" i="4" l="1"/>
  <c r="D98" i="4"/>
  <c r="C96" i="4" l="1"/>
  <c r="D97" i="4"/>
  <c r="C95" i="4" l="1"/>
  <c r="D96" i="4"/>
  <c r="C94" i="4" l="1"/>
  <c r="D95" i="4"/>
  <c r="C93" i="4" l="1"/>
  <c r="D94" i="4"/>
  <c r="C92" i="4" l="1"/>
  <c r="D93" i="4"/>
  <c r="C91" i="4" l="1"/>
  <c r="D92" i="4"/>
  <c r="C90" i="4" l="1"/>
  <c r="D91" i="4"/>
  <c r="C89" i="4" l="1"/>
  <c r="D90" i="4"/>
  <c r="C88" i="4" l="1"/>
  <c r="D89" i="4"/>
  <c r="C87" i="4" l="1"/>
  <c r="D88" i="4"/>
  <c r="C86" i="4" l="1"/>
  <c r="D87" i="4"/>
  <c r="C85" i="4" l="1"/>
  <c r="D86" i="4"/>
  <c r="C84" i="4" l="1"/>
  <c r="D85" i="4"/>
  <c r="C83" i="4" l="1"/>
  <c r="D84" i="4"/>
  <c r="C82" i="4" l="1"/>
  <c r="D83" i="4"/>
  <c r="C81" i="4" l="1"/>
  <c r="D82" i="4"/>
  <c r="C80" i="4" l="1"/>
  <c r="D81" i="4"/>
  <c r="C79" i="4" l="1"/>
  <c r="D80" i="4"/>
  <c r="C78" i="4" l="1"/>
  <c r="D79" i="4"/>
  <c r="C77" i="4" l="1"/>
  <c r="D78" i="4"/>
  <c r="C76" i="4" l="1"/>
  <c r="D77" i="4"/>
  <c r="C75" i="4" l="1"/>
  <c r="D76" i="4"/>
  <c r="C74" i="4" l="1"/>
  <c r="D75" i="4"/>
  <c r="C73" i="4" l="1"/>
  <c r="D74" i="4"/>
  <c r="C72" i="4" l="1"/>
  <c r="D73" i="4"/>
  <c r="C71" i="4" l="1"/>
  <c r="D72" i="4"/>
  <c r="C70" i="4" l="1"/>
  <c r="D71" i="4"/>
  <c r="C69" i="4" l="1"/>
  <c r="D70" i="4"/>
  <c r="C68" i="4" l="1"/>
  <c r="D69" i="4"/>
  <c r="C67" i="4" l="1"/>
  <c r="D68" i="4"/>
  <c r="C66" i="4" l="1"/>
  <c r="D67" i="4"/>
  <c r="C65" i="4" l="1"/>
  <c r="D66" i="4"/>
  <c r="C64" i="4" l="1"/>
  <c r="D65" i="4"/>
  <c r="C63" i="4" l="1"/>
  <c r="D64" i="4"/>
  <c r="C62" i="4" l="1"/>
  <c r="D63" i="4"/>
  <c r="C61" i="4" l="1"/>
  <c r="D62" i="4"/>
  <c r="C60" i="4" l="1"/>
  <c r="D61" i="4"/>
  <c r="C59" i="4" l="1"/>
  <c r="D60" i="4"/>
  <c r="C58" i="4" l="1"/>
  <c r="D59" i="4"/>
  <c r="C57" i="4" l="1"/>
  <c r="D58" i="4"/>
  <c r="C56" i="4" l="1"/>
  <c r="D57" i="4"/>
  <c r="C55" i="4" l="1"/>
  <c r="D56" i="4"/>
  <c r="C54" i="4" l="1"/>
  <c r="D55" i="4"/>
  <c r="C53" i="4" l="1"/>
  <c r="D54" i="4"/>
  <c r="C52" i="4" l="1"/>
  <c r="D53" i="4"/>
  <c r="C51" i="4" l="1"/>
  <c r="D52" i="4"/>
  <c r="C50" i="4" l="1"/>
  <c r="D51" i="4"/>
  <c r="C49" i="4" l="1"/>
  <c r="D50" i="4"/>
  <c r="C48" i="4" l="1"/>
  <c r="D49" i="4"/>
  <c r="C47" i="4" l="1"/>
  <c r="D48" i="4"/>
  <c r="C46" i="4" l="1"/>
  <c r="D47" i="4"/>
  <c r="C45" i="4" l="1"/>
  <c r="D46" i="4"/>
  <c r="C44" i="4" l="1"/>
  <c r="D45" i="4"/>
  <c r="C43" i="4" l="1"/>
  <c r="D44" i="4"/>
  <c r="C42" i="4" l="1"/>
  <c r="D43" i="4"/>
  <c r="C41" i="4" l="1"/>
  <c r="D42" i="4"/>
  <c r="C40" i="4" l="1"/>
  <c r="D41" i="4"/>
  <c r="C39" i="4" l="1"/>
  <c r="D40" i="4"/>
  <c r="C38" i="4" l="1"/>
  <c r="D39" i="4"/>
  <c r="C37" i="4" l="1"/>
  <c r="D38" i="4"/>
  <c r="C36" i="4" l="1"/>
  <c r="D37" i="4"/>
  <c r="C35" i="4" l="1"/>
  <c r="D36" i="4"/>
  <c r="C34" i="4" l="1"/>
  <c r="D35" i="4"/>
  <c r="C33" i="4" l="1"/>
  <c r="D34" i="4"/>
  <c r="C32" i="4" l="1"/>
  <c r="D33" i="4"/>
  <c r="C31" i="4" l="1"/>
  <c r="D32" i="4"/>
  <c r="C30" i="4" l="1"/>
  <c r="D31" i="4"/>
  <c r="C29" i="4" l="1"/>
  <c r="D30" i="4"/>
  <c r="C28" i="4" l="1"/>
  <c r="D29" i="4"/>
  <c r="C27" i="4" l="1"/>
  <c r="D28" i="4"/>
  <c r="C26" i="4" l="1"/>
  <c r="D27" i="4"/>
  <c r="C25" i="4" l="1"/>
  <c r="D26" i="4"/>
  <c r="C24" i="4" l="1"/>
  <c r="D25" i="4"/>
  <c r="C23" i="4" l="1"/>
  <c r="D24" i="4"/>
  <c r="C22" i="4" l="1"/>
  <c r="D23" i="4"/>
  <c r="C21" i="4" l="1"/>
  <c r="D22" i="4"/>
  <c r="C20" i="4" l="1"/>
  <c r="D21" i="4"/>
  <c r="C19" i="4" l="1"/>
  <c r="D20" i="4"/>
  <c r="C18" i="4" l="1"/>
  <c r="D19" i="4"/>
  <c r="C17" i="4" l="1"/>
  <c r="D18" i="4"/>
  <c r="C16" i="4" l="1"/>
  <c r="D17" i="4"/>
  <c r="C15" i="4" l="1"/>
  <c r="D16" i="4"/>
  <c r="C14" i="4" l="1"/>
  <c r="D15" i="4"/>
  <c r="C13" i="4" l="1"/>
  <c r="D14" i="4"/>
  <c r="C12" i="4" l="1"/>
  <c r="D13" i="4"/>
  <c r="C11" i="4" l="1"/>
  <c r="D12" i="4"/>
  <c r="C10" i="4" l="1"/>
  <c r="D11" i="4"/>
  <c r="C9" i="4" l="1"/>
  <c r="D10" i="4"/>
  <c r="C8" i="4" l="1"/>
  <c r="D9" i="4"/>
  <c r="C7" i="4" l="1"/>
  <c r="D8" i="4"/>
  <c r="C6" i="4" l="1"/>
  <c r="D7" i="4"/>
  <c r="C5" i="4" l="1"/>
  <c r="D6" i="4"/>
  <c r="C4" i="4" l="1"/>
  <c r="D5" i="4"/>
  <c r="C3" i="4" l="1"/>
  <c r="D4" i="4"/>
  <c r="C2" i="4" l="1"/>
  <c r="D2" i="4" s="1"/>
  <c r="D3" i="4"/>
  <c r="D228" i="4" l="1"/>
  <c r="D5" i="1"/>
  <c r="B17" i="1" l="1"/>
  <c r="B25" i="1" s="1"/>
  <c r="E28" i="7" l="1"/>
  <c r="B26" i="1"/>
  <c r="I12" i="1" s="1"/>
  <c r="G28" i="7" l="1"/>
  <c r="E29" i="7"/>
  <c r="G29" i="7" s="1"/>
  <c r="I22" i="1"/>
  <c r="G38" i="7" s="1"/>
  <c r="I21" i="1"/>
  <c r="G37" i="7" s="1"/>
  <c r="I20" i="1"/>
  <c r="G36" i="7" s="1"/>
  <c r="I19" i="1"/>
  <c r="G35" i="7" s="1"/>
  <c r="I18" i="1"/>
  <c r="G34" i="7" s="1"/>
  <c r="H22" i="1"/>
  <c r="E38" i="7" s="1"/>
  <c r="H21" i="1"/>
  <c r="E37" i="7" s="1"/>
  <c r="H20" i="1"/>
  <c r="E36" i="7" s="1"/>
  <c r="H19" i="1"/>
  <c r="E35" i="7" s="1"/>
  <c r="H18" i="1"/>
  <c r="E34" i="7" s="1"/>
  <c r="E31" i="7" l="1"/>
  <c r="G30" i="7"/>
  <c r="G3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Wagner Barreto</author>
  </authors>
  <commentList>
    <comment ref="F18" authorId="0" shapeId="0" xr:uid="{61466E53-62F0-4978-BE28-CD8C683827CF}">
      <text>
        <r>
          <rPr>
            <b/>
            <sz val="9"/>
            <color indexed="81"/>
            <rFont val="Segoe UI"/>
            <family val="2"/>
          </rPr>
          <t>Wagner Barreto:</t>
        </r>
        <r>
          <rPr>
            <sz val="9"/>
            <color indexed="81"/>
            <rFont val="Segoe UI"/>
            <family val="2"/>
          </rPr>
          <t xml:space="preserve">
Esses números são considerados para os cálculos das renas, FAVOR CONSIDERAR
</t>
        </r>
      </text>
    </comment>
  </commentList>
</comments>
</file>

<file path=xl/sharedStrings.xml><?xml version="1.0" encoding="utf-8"?>
<sst xmlns="http://schemas.openxmlformats.org/spreadsheetml/2006/main" count="101" uniqueCount="91">
  <si>
    <t>Data de Nascimento</t>
  </si>
  <si>
    <t>Salário</t>
  </si>
  <si>
    <t>Data da simulação</t>
  </si>
  <si>
    <t>Contribuição Normal</t>
  </si>
  <si>
    <t>Básica</t>
  </si>
  <si>
    <t>Risco</t>
  </si>
  <si>
    <t>Administrativa</t>
  </si>
  <si>
    <t>Conta participante</t>
  </si>
  <si>
    <t>Conta patrocinadora</t>
  </si>
  <si>
    <t>cálculo da contribuição</t>
  </si>
  <si>
    <t>1ªparcela</t>
  </si>
  <si>
    <t>2ªparcela</t>
  </si>
  <si>
    <t>3ªparcela</t>
  </si>
  <si>
    <t>Taxa de juros</t>
  </si>
  <si>
    <t>Tempo faltante para aposentadoria</t>
  </si>
  <si>
    <t>DADOS DE ENTRADA</t>
  </si>
  <si>
    <t>Parâmetros de cálculo</t>
  </si>
  <si>
    <t>Tempo até a data da aposentadoria em meses:</t>
  </si>
  <si>
    <t>Data na aposentadoria</t>
  </si>
  <si>
    <t>CÁLCULOS</t>
  </si>
  <si>
    <t>Simulações(Dados de saída)</t>
  </si>
  <si>
    <t>Contribuição sobre 13º</t>
  </si>
  <si>
    <t>LCB</t>
  </si>
  <si>
    <t>CESAT</t>
  </si>
  <si>
    <t>INTECH</t>
  </si>
  <si>
    <t>% de contr sobre salário de participação</t>
  </si>
  <si>
    <t>Idade:</t>
  </si>
  <si>
    <t>Idade  na  aposentadoria</t>
  </si>
  <si>
    <t>Idade mínima:</t>
  </si>
  <si>
    <t>Com saque de 25%</t>
  </si>
  <si>
    <t>Sem saque de 25%</t>
  </si>
  <si>
    <t>Contr voluntária</t>
  </si>
  <si>
    <t>Valor do Saque 25%  dos saldos totais</t>
  </si>
  <si>
    <t>SIMULADOR MOEDAPREV</t>
  </si>
  <si>
    <t>(=) Total da Reserva Acumulada</t>
  </si>
  <si>
    <t>INCLUSÃO DE DADOS PARA SIMULAÇÃO</t>
  </si>
  <si>
    <t>Salário Bruto na CMB</t>
  </si>
  <si>
    <t>Idade na Aposentadoria</t>
  </si>
  <si>
    <t>Data da Simulação</t>
  </si>
  <si>
    <t>Idade Mínima para Aposentadoria</t>
  </si>
  <si>
    <t>Data na Aposentadoria</t>
  </si>
  <si>
    <t>5 anos</t>
  </si>
  <si>
    <t>10 anos</t>
  </si>
  <si>
    <t>15 anos</t>
  </si>
  <si>
    <t>20 anos</t>
  </si>
  <si>
    <t>25 anos</t>
  </si>
  <si>
    <t>Idade Atual</t>
  </si>
  <si>
    <t>DADOS DO SOLICITANTE</t>
  </si>
  <si>
    <t>Participante</t>
  </si>
  <si>
    <t>Status na Data da Aposentadoria</t>
  </si>
  <si>
    <t>Data da Contribuição Facultativa</t>
  </si>
  <si>
    <t>Percentual de Contribuição</t>
  </si>
  <si>
    <t>Observação: Trata-se de uma simulação realizada com base nas informações financeiras fornecidas pelo empregado da CMB e nas premissas atuariais vigentes do Plano MoedaPrev.</t>
  </si>
  <si>
    <t>Saldo Anterior Conta Participante</t>
  </si>
  <si>
    <t>VRPM</t>
  </si>
  <si>
    <t>SEM SAQUE DE 25%</t>
  </si>
  <si>
    <t>COM SAQUE DE 25%</t>
  </si>
  <si>
    <t>Saque</t>
  </si>
  <si>
    <t xml:space="preserve"> - Renda Prazo Certo 25 anos</t>
  </si>
  <si>
    <t xml:space="preserve"> - Renda Prazo Certo 20 anos</t>
  </si>
  <si>
    <t xml:space="preserve"> - Renda Prazo Certo 15 anos</t>
  </si>
  <si>
    <t xml:space="preserve"> - Renda Prazo Certo 10 anos</t>
  </si>
  <si>
    <t xml:space="preserve"> - Renda Prazo Certo 05 anos</t>
  </si>
  <si>
    <t>BENEFÍCIOS MENSAIS COM ABONO ANUAL</t>
  </si>
  <si>
    <t>Salário Bruto:</t>
  </si>
  <si>
    <t>SIMULAÇÃO MOEDAPREV</t>
  </si>
  <si>
    <t>Percentual Contribuição</t>
  </si>
  <si>
    <t>DADOS CADASTRAIS</t>
  </si>
  <si>
    <t>05 ANOS</t>
  </si>
  <si>
    <t>10 ANOS</t>
  </si>
  <si>
    <t>15 ANOS</t>
  </si>
  <si>
    <t>20 ANOS</t>
  </si>
  <si>
    <t>25 ANOS</t>
  </si>
  <si>
    <t>OBRIGAÇÕES JUNTO AO PLANO MOEDAPREV</t>
  </si>
  <si>
    <t>PAGAMENTO DE CONTRIBUIÇÕES</t>
  </si>
  <si>
    <t>Patrocinadora CMB</t>
  </si>
  <si>
    <t xml:space="preserve">Básica </t>
  </si>
  <si>
    <t>DIREITOS JUNTO AO PLANO MOEDAPREV</t>
  </si>
  <si>
    <t>VANTAGENS EM SER PARTICIPANTE DO PLANO MOEDAPREV</t>
  </si>
  <si>
    <t>TOTAL</t>
  </si>
  <si>
    <t>Empréstimos</t>
  </si>
  <si>
    <t>Incentivos Fiscais</t>
  </si>
  <si>
    <t>Benefícios de Riscos</t>
  </si>
  <si>
    <t>Contribuições que o participante fez para o Plano MoedaPrev que somem até 12% da renda bruta anual tributável podem ser inseridas como despesas dedutíveis do imposto. Isso significa pagar menos IR ou receber uma restituição maior.</t>
  </si>
  <si>
    <t>O participante poderá pegar empréstimos junto ao plano com as menores taxas de juros do mercado, basta possuir pelo menos 06 (seis) meses de plano.</t>
  </si>
  <si>
    <t>O MoedaPrev também oferece 02 tipos de benefícios de riscos que são de extrema importância para o participante: Auxílio Doença e a Aposentadoria por Invalidez. Em ambos os casos, o MoedaPrev pagará uma complementação de renda mensal enquanto o participante estiver afastado da CMB e enquadrado pelo INSS em um dos dois casos, desde que cumpra todas as carências exigidas pelo plano.</t>
  </si>
  <si>
    <t>-</t>
  </si>
  <si>
    <t xml:space="preserve">RECEBIMENTO DE BENEFÍCIOS NA DATA DE ELEGIBILIDADE </t>
  </si>
  <si>
    <t>(+) Saldo Subconta Participante</t>
  </si>
  <si>
    <t>(+) Saldo Subconta Patrocinadora</t>
  </si>
  <si>
    <t>(-) Opção de Saque de 25% na Aposentadoria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</si>
</sst>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R$&quot;\ #,##0;[Red]\-&quot;R$&quot;\ #,##0"/>
    <numFmt numFmtId="165" formatCode="&quot;R$&quot;\ #,##0.00;[Red]\-&quot;R$&quot;\ #,##0.00"/>
    <numFmt numFmtId="166" formatCode="_(&quot;R$ &quot;* #,##0.00_);_(&quot;R$ &quot;* \(#,##0.00\);_(&quot;R$ &quot;* &quot;-&quot;??_);_(@_)"/>
    <numFmt numFmtId="167" formatCode="0.0000000"/>
    <numFmt numFmtId="168" formatCode="&quot;R$ &quot;#,##0.00"/>
    <numFmt numFmtId="169" formatCode="0.000000000000000"/>
    <numFmt numFmtId="170" formatCode="_-* #,##0.000000000_-;\-* #,##0.000000000_-;_-* &quot;-&quot;?????????_-;_-@_-"/>
    <numFmt numFmtId="171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164" fontId="0" fillId="0" borderId="0" xfId="0" applyNumberFormat="1"/>
    <xf numFmtId="0" fontId="2" fillId="0" borderId="0" xfId="0" applyFont="1"/>
    <xf numFmtId="165" fontId="2" fillId="0" borderId="0" xfId="0" applyNumberFormat="1" applyFont="1"/>
    <xf numFmtId="167" fontId="0" fillId="0" borderId="0" xfId="0" applyNumberFormat="1"/>
    <xf numFmtId="165" fontId="2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43" fontId="2" fillId="0" borderId="0" xfId="1" applyFont="1"/>
    <xf numFmtId="4" fontId="2" fillId="0" borderId="0" xfId="0" applyNumberFormat="1" applyFont="1"/>
    <xf numFmtId="17" fontId="0" fillId="0" borderId="0" xfId="0" applyNumberFormat="1"/>
    <xf numFmtId="4" fontId="0" fillId="0" borderId="0" xfId="0" applyNumberFormat="1"/>
    <xf numFmtId="43" fontId="0" fillId="0" borderId="0" xfId="1" applyFont="1"/>
    <xf numFmtId="43" fontId="0" fillId="0" borderId="0" xfId="0" applyNumberFormat="1"/>
    <xf numFmtId="169" fontId="0" fillId="0" borderId="0" xfId="0" applyNumberFormat="1"/>
    <xf numFmtId="3" fontId="3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center"/>
    </xf>
    <xf numFmtId="165" fontId="5" fillId="0" borderId="0" xfId="0" applyNumberFormat="1" applyFont="1"/>
    <xf numFmtId="166" fontId="5" fillId="0" borderId="0" xfId="0" applyNumberFormat="1" applyFont="1"/>
    <xf numFmtId="165" fontId="2" fillId="0" borderId="0" xfId="1" applyNumberFormat="1" applyFont="1" applyFill="1"/>
    <xf numFmtId="170" fontId="0" fillId="0" borderId="0" xfId="0" applyNumberFormat="1"/>
    <xf numFmtId="0" fontId="5" fillId="0" borderId="0" xfId="0" applyFont="1" applyAlignment="1">
      <alignment horizontal="center"/>
    </xf>
    <xf numFmtId="14" fontId="5" fillId="4" borderId="0" xfId="0" applyNumberFormat="1" applyFont="1" applyFill="1"/>
    <xf numFmtId="165" fontId="5" fillId="4" borderId="0" xfId="0" applyNumberFormat="1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14" fontId="3" fillId="4" borderId="0" xfId="0" applyNumberFormat="1" applyFont="1" applyFill="1"/>
    <xf numFmtId="0" fontId="10" fillId="6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4" fontId="9" fillId="6" borderId="1" xfId="1" applyNumberFormat="1" applyFont="1" applyFill="1" applyBorder="1" applyAlignment="1">
      <alignment horizontal="center" vertical="center"/>
    </xf>
    <xf numFmtId="171" fontId="9" fillId="7" borderId="1" xfId="1" applyNumberFormat="1" applyFont="1" applyFill="1" applyBorder="1" applyAlignment="1">
      <alignment horizontal="center" vertical="center"/>
    </xf>
    <xf numFmtId="171" fontId="9" fillId="6" borderId="1" xfId="1" applyNumberFormat="1" applyFont="1" applyFill="1" applyBorder="1" applyAlignment="1">
      <alignment horizontal="center" vertical="center"/>
    </xf>
    <xf numFmtId="43" fontId="9" fillId="6" borderId="1" xfId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/>
    </xf>
    <xf numFmtId="14" fontId="9" fillId="7" borderId="1" xfId="1" applyNumberFormat="1" applyFont="1" applyFill="1" applyBorder="1" applyAlignment="1">
      <alignment horizontal="center" vertical="center"/>
    </xf>
    <xf numFmtId="2" fontId="9" fillId="7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/>
    </xf>
    <xf numFmtId="0" fontId="2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3" fontId="5" fillId="8" borderId="0" xfId="1" applyFont="1" applyFill="1" applyBorder="1" applyAlignment="1">
      <alignment vertical="center"/>
    </xf>
    <xf numFmtId="43" fontId="5" fillId="5" borderId="0" xfId="1" applyFont="1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5" borderId="0" xfId="0" applyFont="1" applyFill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14" fillId="5" borderId="0" xfId="0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left" vertical="center"/>
    </xf>
    <xf numFmtId="14" fontId="2" fillId="8" borderId="0" xfId="0" applyNumberFormat="1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2" fontId="2" fillId="0" borderId="0" xfId="0" applyNumberFormat="1" applyFont="1" applyAlignment="1">
      <alignment horizontal="left" vertical="center"/>
    </xf>
    <xf numFmtId="0" fontId="2" fillId="8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4"/>
    </xf>
    <xf numFmtId="0" fontId="5" fillId="9" borderId="0" xfId="0" applyFont="1" applyFill="1" applyAlignment="1">
      <alignment horizontal="center" vertical="center"/>
    </xf>
    <xf numFmtId="0" fontId="5" fillId="12" borderId="0" xfId="0" applyFont="1" applyFill="1" applyAlignment="1">
      <alignment horizontal="right" vertical="center"/>
    </xf>
    <xf numFmtId="0" fontId="5" fillId="8" borderId="0" xfId="0" applyFont="1" applyFill="1" applyAlignment="1">
      <alignment horizontal="right" vertical="center"/>
    </xf>
    <xf numFmtId="0" fontId="2" fillId="8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6" fillId="8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right" vertical="center" wrapText="1"/>
    </xf>
    <xf numFmtId="43" fontId="5" fillId="8" borderId="6" xfId="1" applyFont="1" applyFill="1" applyBorder="1" applyAlignment="1">
      <alignment vertical="center"/>
    </xf>
    <xf numFmtId="0" fontId="6" fillId="5" borderId="5" xfId="0" applyFont="1" applyFill="1" applyBorder="1" applyAlignment="1">
      <alignment horizontal="left" vertical="center" wrapText="1"/>
    </xf>
    <xf numFmtId="43" fontId="5" fillId="5" borderId="6" xfId="1" applyFont="1" applyFill="1" applyBorder="1" applyAlignment="1">
      <alignment vertical="center"/>
    </xf>
    <xf numFmtId="43" fontId="5" fillId="5" borderId="8" xfId="1" applyFont="1" applyFill="1" applyBorder="1" applyAlignment="1">
      <alignment vertical="center"/>
    </xf>
    <xf numFmtId="43" fontId="5" fillId="5" borderId="9" xfId="1" applyFont="1" applyFill="1" applyBorder="1" applyAlignment="1">
      <alignment vertical="center"/>
    </xf>
    <xf numFmtId="0" fontId="2" fillId="8" borderId="5" xfId="0" applyFont="1" applyFill="1" applyBorder="1" applyAlignment="1">
      <alignment horizontal="left" vertical="center" indent="4"/>
    </xf>
    <xf numFmtId="0" fontId="2" fillId="8" borderId="7" xfId="0" applyFont="1" applyFill="1" applyBorder="1" applyAlignment="1">
      <alignment horizontal="left" vertical="center" indent="4"/>
    </xf>
    <xf numFmtId="0" fontId="2" fillId="8" borderId="8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right" vertical="center"/>
    </xf>
    <xf numFmtId="4" fontId="5" fillId="12" borderId="0" xfId="0" applyNumberFormat="1" applyFont="1" applyFill="1" applyAlignment="1">
      <alignment horizontal="right" vertical="center"/>
    </xf>
    <xf numFmtId="4" fontId="2" fillId="8" borderId="0" xfId="0" applyNumberFormat="1" applyFont="1" applyFill="1" applyAlignment="1">
      <alignment horizontal="right" vertical="center"/>
    </xf>
    <xf numFmtId="4" fontId="2" fillId="8" borderId="8" xfId="0" applyNumberFormat="1" applyFont="1" applyFill="1" applyBorder="1" applyAlignment="1">
      <alignment horizontal="right" vertical="center"/>
    </xf>
    <xf numFmtId="4" fontId="5" fillId="12" borderId="6" xfId="0" applyNumberFormat="1" applyFont="1" applyFill="1" applyBorder="1" applyAlignment="1">
      <alignment horizontal="right" vertical="center"/>
    </xf>
    <xf numFmtId="4" fontId="2" fillId="8" borderId="6" xfId="0" applyNumberFormat="1" applyFont="1" applyFill="1" applyBorder="1" applyAlignment="1">
      <alignment horizontal="right" vertical="center"/>
    </xf>
    <xf numFmtId="4" fontId="2" fillId="8" borderId="9" xfId="0" applyNumberFormat="1" applyFont="1" applyFill="1" applyBorder="1" applyAlignment="1">
      <alignment horizontal="right" vertical="center"/>
    </xf>
    <xf numFmtId="0" fontId="5" fillId="12" borderId="0" xfId="0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 indent="4"/>
    </xf>
    <xf numFmtId="0" fontId="5" fillId="5" borderId="0" xfId="0" applyFont="1" applyFill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12" borderId="5" xfId="0" applyFont="1" applyFill="1" applyBorder="1" applyAlignment="1">
      <alignment vertical="center"/>
    </xf>
    <xf numFmtId="0" fontId="5" fillId="9" borderId="0" xfId="0" applyFont="1" applyFill="1" applyAlignment="1">
      <alignment horizontal="right" vertical="center"/>
    </xf>
    <xf numFmtId="4" fontId="5" fillId="12" borderId="0" xfId="0" applyNumberFormat="1" applyFont="1" applyFill="1" applyAlignment="1">
      <alignment vertical="center"/>
    </xf>
    <xf numFmtId="4" fontId="2" fillId="8" borderId="0" xfId="0" applyNumberFormat="1" applyFont="1" applyFill="1" applyAlignment="1">
      <alignment vertical="center"/>
    </xf>
    <xf numFmtId="0" fontId="5" fillId="9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/>
    </xf>
    <xf numFmtId="0" fontId="11" fillId="11" borderId="5" xfId="0" applyFont="1" applyFill="1" applyBorder="1" applyAlignment="1">
      <alignment horizontal="left" vertical="center"/>
    </xf>
    <xf numFmtId="0" fontId="11" fillId="13" borderId="5" xfId="0" applyFont="1" applyFill="1" applyBorder="1" applyAlignment="1">
      <alignment horizontal="left" vertical="center"/>
    </xf>
    <xf numFmtId="43" fontId="5" fillId="5" borderId="0" xfId="1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left" vertical="center"/>
    </xf>
    <xf numFmtId="4" fontId="5" fillId="15" borderId="0" xfId="0" applyNumberFormat="1" applyFont="1" applyFill="1"/>
    <xf numFmtId="43" fontId="4" fillId="0" borderId="0" xfId="1" applyFont="1" applyFill="1"/>
    <xf numFmtId="43" fontId="6" fillId="15" borderId="0" xfId="0" applyNumberFormat="1" applyFont="1" applyFill="1" applyAlignment="1">
      <alignment horizontal="center"/>
    </xf>
    <xf numFmtId="165" fontId="6" fillId="15" borderId="0" xfId="0" applyNumberFormat="1" applyFont="1" applyFill="1"/>
    <xf numFmtId="168" fontId="6" fillId="15" borderId="0" xfId="0" applyNumberFormat="1" applyFont="1" applyFill="1"/>
    <xf numFmtId="2" fontId="6" fillId="15" borderId="0" xfId="0" applyNumberFormat="1" applyFont="1" applyFill="1"/>
    <xf numFmtId="166" fontId="6" fillId="2" borderId="0" xfId="0" applyNumberFormat="1" applyFont="1" applyFill="1"/>
    <xf numFmtId="0" fontId="6" fillId="2" borderId="0" xfId="0" applyFont="1" applyFill="1"/>
    <xf numFmtId="0" fontId="5" fillId="5" borderId="0" xfId="0" applyFont="1" applyFill="1" applyAlignment="1">
      <alignment horizontal="justify" vertical="justify" wrapText="1"/>
    </xf>
    <xf numFmtId="0" fontId="6" fillId="5" borderId="0" xfId="0" applyFont="1" applyFill="1" applyAlignment="1">
      <alignment horizontal="center"/>
    </xf>
    <xf numFmtId="14" fontId="6" fillId="15" borderId="0" xfId="0" applyNumberFormat="1" applyFont="1" applyFill="1"/>
    <xf numFmtId="3" fontId="6" fillId="15" borderId="0" xfId="0" applyNumberFormat="1" applyFont="1" applyFill="1"/>
    <xf numFmtId="0" fontId="6" fillId="15" borderId="0" xfId="0" applyFont="1" applyFill="1"/>
    <xf numFmtId="166" fontId="6" fillId="15" borderId="0" xfId="0" applyNumberFormat="1" applyFont="1" applyFill="1"/>
    <xf numFmtId="0" fontId="5" fillId="5" borderId="0" xfId="0" applyFont="1" applyFill="1"/>
    <xf numFmtId="0" fontId="5" fillId="5" borderId="0" xfId="1" applyNumberFormat="1" applyFont="1" applyFill="1"/>
    <xf numFmtId="14" fontId="5" fillId="5" borderId="0" xfId="0" applyNumberFormat="1" applyFont="1" applyFill="1"/>
    <xf numFmtId="165" fontId="5" fillId="5" borderId="0" xfId="0" applyNumberFormat="1" applyFont="1" applyFill="1"/>
    <xf numFmtId="49" fontId="4" fillId="5" borderId="0" xfId="0" applyNumberFormat="1" applyFont="1" applyFill="1" applyAlignment="1">
      <alignment horizontal="center" vertical="center" wrapText="1"/>
    </xf>
    <xf numFmtId="0" fontId="2" fillId="5" borderId="0" xfId="0" applyFont="1" applyFill="1"/>
    <xf numFmtId="0" fontId="5" fillId="5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165" fontId="6" fillId="5" borderId="0" xfId="0" applyNumberFormat="1" applyFont="1" applyFill="1"/>
    <xf numFmtId="166" fontId="6" fillId="5" borderId="0" xfId="0" applyNumberFormat="1" applyFont="1" applyFill="1"/>
    <xf numFmtId="43" fontId="17" fillId="5" borderId="6" xfId="1" applyFont="1" applyFill="1" applyBorder="1" applyAlignment="1">
      <alignment vertical="center"/>
    </xf>
    <xf numFmtId="0" fontId="11" fillId="15" borderId="0" xfId="0" applyFont="1" applyFill="1"/>
    <xf numFmtId="0" fontId="5" fillId="15" borderId="0" xfId="0" applyFont="1" applyFill="1"/>
    <xf numFmtId="0" fontId="8" fillId="0" borderId="0" xfId="0" applyFont="1" applyAlignment="1">
      <alignment horizontal="left" vertical="center" wrapText="1" indent="12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justify" vertical="center" wrapText="1"/>
    </xf>
    <xf numFmtId="0" fontId="11" fillId="14" borderId="6" xfId="0" applyFont="1" applyFill="1" applyBorder="1" applyAlignment="1">
      <alignment horizontal="justify" vertical="center" wrapText="1"/>
    </xf>
    <xf numFmtId="0" fontId="15" fillId="5" borderId="0" xfId="0" applyFont="1" applyFill="1" applyAlignment="1">
      <alignment horizontal="justify" vertical="center" wrapText="1"/>
    </xf>
    <xf numFmtId="0" fontId="16" fillId="0" borderId="0" xfId="0" applyFont="1" applyAlignment="1">
      <alignment horizontal="justify" wrapText="1"/>
    </xf>
    <xf numFmtId="0" fontId="5" fillId="7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justify" vertical="center" wrapText="1"/>
    </xf>
    <xf numFmtId="0" fontId="11" fillId="11" borderId="6" xfId="0" applyFont="1" applyFill="1" applyBorder="1" applyAlignment="1">
      <alignment horizontal="justify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14" fontId="2" fillId="8" borderId="0" xfId="0" applyNumberFormat="1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5" fillId="10" borderId="0" xfId="0" applyFont="1" applyFill="1" applyAlignment="1">
      <alignment horizontal="center" vertical="center"/>
    </xf>
    <xf numFmtId="0" fontId="11" fillId="13" borderId="0" xfId="0" applyFont="1" applyFill="1" applyAlignment="1">
      <alignment horizontal="justify" vertical="center" wrapText="1"/>
    </xf>
    <xf numFmtId="0" fontId="11" fillId="13" borderId="6" xfId="0" applyFont="1" applyFill="1" applyBorder="1" applyAlignment="1">
      <alignment horizontal="justify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CCFF99"/>
      <color rgb="FFFFFF99"/>
      <color rgb="FFFFFF00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28575</xdr:rowOff>
        </xdr:from>
        <xdr:to>
          <xdr:col>1</xdr:col>
          <xdr:colOff>971550</xdr:colOff>
          <xdr:row>2</xdr:row>
          <xdr:rowOff>266700</xdr:rowOff>
        </xdr:to>
        <xdr:sp macro="" textlink="">
          <xdr:nvSpPr>
            <xdr:cNvPr id="1025" name="Objeto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95250</xdr:rowOff>
        </xdr:from>
        <xdr:to>
          <xdr:col>1</xdr:col>
          <xdr:colOff>952500</xdr:colOff>
          <xdr:row>2</xdr:row>
          <xdr:rowOff>209550</xdr:rowOff>
        </xdr:to>
        <xdr:sp macro="" textlink="">
          <xdr:nvSpPr>
            <xdr:cNvPr id="2050" name="Objeto 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tabSelected="1" zoomScale="85" zoomScaleNormal="85" workbookViewId="0">
      <selection activeCell="I13" sqref="I13"/>
    </sheetView>
  </sheetViews>
  <sheetFormatPr defaultRowHeight="15.75" x14ac:dyDescent="0.25"/>
  <cols>
    <col min="1" max="1" width="37.28515625" style="2" customWidth="1"/>
    <col min="2" max="2" width="19.5703125" style="2" customWidth="1"/>
    <col min="3" max="3" width="14.85546875" style="2" customWidth="1"/>
    <col min="4" max="4" width="4.85546875" style="2" customWidth="1"/>
    <col min="5" max="5" width="23.85546875" style="2" bestFit="1" customWidth="1"/>
    <col min="6" max="6" width="12.5703125" style="2" bestFit="1" customWidth="1"/>
    <col min="7" max="7" width="46.7109375" style="2" customWidth="1"/>
    <col min="8" max="8" width="28.140625" style="2" bestFit="1" customWidth="1"/>
    <col min="9" max="9" width="23" style="2" customWidth="1"/>
    <col min="11" max="11" width="14.28515625" bestFit="1" customWidth="1"/>
  </cols>
  <sheetData>
    <row r="1" spans="1:11" x14ac:dyDescent="0.25">
      <c r="A1" s="6" t="s">
        <v>15</v>
      </c>
      <c r="D1" s="19"/>
      <c r="G1" s="7" t="s">
        <v>20</v>
      </c>
    </row>
    <row r="2" spans="1:11" x14ac:dyDescent="0.25">
      <c r="A2" s="125" t="s">
        <v>2</v>
      </c>
      <c r="B2" s="33">
        <f ca="1">SIMULADOR!C15</f>
        <v>44897</v>
      </c>
      <c r="C2" s="17"/>
      <c r="D2" s="9"/>
    </row>
    <row r="3" spans="1:11" x14ac:dyDescent="0.25">
      <c r="A3" s="125" t="s">
        <v>0</v>
      </c>
      <c r="B3" s="25">
        <f>SIMULADOR!C7</f>
        <v>27975</v>
      </c>
      <c r="C3" s="17" t="s">
        <v>26</v>
      </c>
      <c r="D3" s="122">
        <f ca="1">INT((B2-B3)/365.25)</f>
        <v>46</v>
      </c>
      <c r="E3" s="2">
        <f ca="1">DATEDIF(B3,B2,"y")</f>
        <v>46</v>
      </c>
      <c r="G3" s="24" t="s">
        <v>3</v>
      </c>
      <c r="H3" s="114">
        <f>IF(B9&lt;&gt;"",(B9/100)*B7,ROUND('cálculo da contribuição'!D4,2))</f>
        <v>2092.6799999999998</v>
      </c>
    </row>
    <row r="4" spans="1:11" x14ac:dyDescent="0.25">
      <c r="A4" s="125" t="s">
        <v>18</v>
      </c>
      <c r="B4" s="121">
        <f>B3+(B5*365.25)</f>
        <v>49890</v>
      </c>
      <c r="C4" s="17"/>
      <c r="D4" s="15"/>
      <c r="E4" s="6"/>
      <c r="G4" s="24" t="s">
        <v>4</v>
      </c>
      <c r="H4" s="115">
        <f>ROUND(H3*0.83,2)</f>
        <v>1736.92</v>
      </c>
    </row>
    <row r="5" spans="1:11" x14ac:dyDescent="0.25">
      <c r="A5" s="119" t="s">
        <v>27</v>
      </c>
      <c r="B5" s="27">
        <f>SIMULADOR!C9</f>
        <v>60</v>
      </c>
      <c r="C5" s="18" t="s">
        <v>28</v>
      </c>
      <c r="D5" s="122">
        <f ca="1">MAX(INT(((B2-B3)/365.25)+(B16/12)),B5)</f>
        <v>60</v>
      </c>
      <c r="E5" s="6"/>
      <c r="G5" s="24" t="s">
        <v>5</v>
      </c>
      <c r="H5" s="115">
        <f>ROUND(H3*0.09,2)</f>
        <v>188.34</v>
      </c>
    </row>
    <row r="6" spans="1:11" ht="18" customHeight="1" x14ac:dyDescent="0.25">
      <c r="A6" s="119"/>
      <c r="B6" s="120"/>
      <c r="C6" s="20"/>
      <c r="D6" s="9"/>
      <c r="G6" s="24" t="s">
        <v>6</v>
      </c>
      <c r="H6" s="115">
        <f>ROUND(H3*0.08,2)</f>
        <v>167.41</v>
      </c>
    </row>
    <row r="7" spans="1:11" x14ac:dyDescent="0.25">
      <c r="A7" s="125" t="s">
        <v>1</v>
      </c>
      <c r="B7" s="26">
        <f>SIMULADOR!C8</f>
        <v>20000</v>
      </c>
      <c r="C7" s="16"/>
      <c r="G7" s="24" t="s">
        <v>31</v>
      </c>
      <c r="H7" s="115">
        <f>(B8/100)*B7-(B7*(B8/100)*0.005)</f>
        <v>0</v>
      </c>
    </row>
    <row r="8" spans="1:11" x14ac:dyDescent="0.25">
      <c r="A8" s="125"/>
      <c r="B8" s="126"/>
      <c r="C8" s="20"/>
    </row>
    <row r="9" spans="1:11" x14ac:dyDescent="0.25">
      <c r="A9" s="125"/>
      <c r="B9" s="126"/>
      <c r="C9" s="17"/>
      <c r="G9" s="16" t="s">
        <v>25</v>
      </c>
      <c r="H9" s="116">
        <f>ROUND(((H3/B7))*100,2)</f>
        <v>10.46</v>
      </c>
    </row>
    <row r="10" spans="1:11" ht="16.5" customHeight="1" x14ac:dyDescent="0.25">
      <c r="A10" s="125"/>
      <c r="B10" s="128"/>
      <c r="C10" s="17"/>
      <c r="G10" s="16"/>
      <c r="H10" s="3"/>
    </row>
    <row r="11" spans="1:11" x14ac:dyDescent="0.25">
      <c r="A11" s="125"/>
      <c r="B11" s="127"/>
      <c r="C11" s="17"/>
      <c r="G11"/>
      <c r="H11" s="132" t="s">
        <v>30</v>
      </c>
      <c r="I11" s="132" t="s">
        <v>29</v>
      </c>
    </row>
    <row r="12" spans="1:11" x14ac:dyDescent="0.25">
      <c r="A12" s="125"/>
      <c r="B12" s="128"/>
      <c r="C12" s="18"/>
      <c r="G12" s="16" t="s">
        <v>32</v>
      </c>
      <c r="H12" s="120"/>
      <c r="I12" s="113">
        <f ca="1">(B25+B26)*0.25</f>
        <v>208844.09218150971</v>
      </c>
    </row>
    <row r="13" spans="1:11" x14ac:dyDescent="0.25">
      <c r="A13" s="125"/>
      <c r="B13" s="128"/>
      <c r="G13" s="16"/>
      <c r="H13" s="112"/>
      <c r="I13" s="112"/>
    </row>
    <row r="14" spans="1:11" x14ac:dyDescent="0.25">
      <c r="G14" s="16"/>
      <c r="H14" s="112"/>
      <c r="I14" s="112"/>
      <c r="K14" s="23"/>
    </row>
    <row r="15" spans="1:11" x14ac:dyDescent="0.25">
      <c r="A15" s="129" t="s">
        <v>16</v>
      </c>
    </row>
    <row r="16" spans="1:11" x14ac:dyDescent="0.25">
      <c r="A16" s="125" t="s">
        <v>14</v>
      </c>
      <c r="B16" s="123">
        <f ca="1">MAX(DATEDIF(B2,B4,"m"),60)</f>
        <v>164</v>
      </c>
    </row>
    <row r="17" spans="1:11" x14ac:dyDescent="0.25">
      <c r="A17" s="125" t="s">
        <v>21</v>
      </c>
      <c r="B17" s="123">
        <f ca="1">ROUNDDOWN(B16/12,0)</f>
        <v>13</v>
      </c>
      <c r="H17" s="132" t="s">
        <v>30</v>
      </c>
      <c r="I17" s="132" t="s">
        <v>29</v>
      </c>
    </row>
    <row r="18" spans="1:11" x14ac:dyDescent="0.25">
      <c r="A18" s="130"/>
      <c r="F18" s="136">
        <v>5</v>
      </c>
      <c r="G18" s="24" t="s">
        <v>68</v>
      </c>
      <c r="H18" s="111">
        <f ca="1">ROUND((B25+B26)/(((((1-(1/(1+($B$20/100))^(1/12))^(12*F18)))/(((($B$20/100)+1)^(1/12)-1)*(1/(1+($B$20/100))^(1/12))))*(13/12))),2)</f>
        <v>14320.94</v>
      </c>
      <c r="I18" s="111">
        <f ca="1">ROUND(((B25+B26)*0.75)/(((((1-(1/(1+($B$20/100))^(1/12))^(12*F18)))/(((($B$20/100)+1)^(1/12)-1)*(1/(1+($B$20/100))^(1/12))))*(13/12))),2)</f>
        <v>10740.71</v>
      </c>
      <c r="K18" s="8"/>
    </row>
    <row r="19" spans="1:11" x14ac:dyDescent="0.25">
      <c r="A19" s="125" t="s">
        <v>54</v>
      </c>
      <c r="B19" s="117">
        <v>336.24</v>
      </c>
      <c r="C19" s="3"/>
      <c r="F19" s="137">
        <v>10</v>
      </c>
      <c r="G19" s="24" t="s">
        <v>69</v>
      </c>
      <c r="H19" s="111">
        <f ca="1">ROUND((B25+B26)/(((((1-(1/(1+($B$20/100))^(1/12))^(12*F19)))/(((($B$20/100)+1)^(1/12)-1)*(1/(1+($B$20/100))^(1/12))))*(13/12))),2)</f>
        <v>7960.48</v>
      </c>
      <c r="I19" s="111">
        <f ca="1">ROUND(((B25+B26)*0.75)/(((((1-(1/(1+($B$20/100))^(1/12))^(12*F19)))/(((($B$20/100)+1)^(1/12)-1)*(1/(1+($B$20/100))^(1/12))))*(13/12))),2)</f>
        <v>5970.36</v>
      </c>
    </row>
    <row r="20" spans="1:11" x14ac:dyDescent="0.25">
      <c r="A20" s="125" t="s">
        <v>13</v>
      </c>
      <c r="B20" s="118">
        <v>4.59</v>
      </c>
      <c r="F20" s="137">
        <v>15</v>
      </c>
      <c r="G20" s="24" t="s">
        <v>70</v>
      </c>
      <c r="H20" s="111">
        <f ca="1">ROUND((B25+B26)/(((((1-(1/(1+($B$20/100))^(1/12))^(12*F20)))/(((($B$20/100)+1)^(1/12)-1)*(1/(1+($B$20/100))^(1/12))))*(13/12))),2)</f>
        <v>5875.47</v>
      </c>
      <c r="I20" s="111">
        <f ca="1">ROUND(((B25+B26)*0.75)/(((((1-(1/(1+($B$20/100))^(1/12))^(12*F20)))/(((($B$20/100)+1)^(1/12)-1)*(1/(1+($B$20/100))^(1/12))))*(13/12))),2)</f>
        <v>4406.6000000000004</v>
      </c>
    </row>
    <row r="21" spans="1:11" x14ac:dyDescent="0.25">
      <c r="A21" s="130"/>
      <c r="F21" s="137">
        <v>20</v>
      </c>
      <c r="G21" s="24" t="s">
        <v>71</v>
      </c>
      <c r="H21" s="111">
        <f ca="1">ROUND((B25+B26)/(((((1-(1/(1+($B$20/100))^(1/12))^(12*F21)))/(((($B$20/100)+1)^(1/12)-1)*(1/(1+($B$20/100))^(1/12))))*(13/12))),2)</f>
        <v>4858.67</v>
      </c>
      <c r="I21" s="111">
        <f ca="1">ROUND(((B25+B26)*0.75)/(((((1-(1/(1+($B$20/100))^(1/12))^(12*F21)))/(((($B$20/100)+1)^(1/12)-1)*(1/(1+($B$20/100))^(1/12))))*(13/12))),2)</f>
        <v>3644</v>
      </c>
    </row>
    <row r="22" spans="1:11" x14ac:dyDescent="0.25">
      <c r="A22" s="125"/>
      <c r="B22" s="134"/>
      <c r="C22" s="21"/>
      <c r="D22" s="3"/>
      <c r="F22" s="137">
        <v>25</v>
      </c>
      <c r="G22" s="24" t="s">
        <v>72</v>
      </c>
      <c r="H22" s="111">
        <f ca="1">ROUND((B25+B26)/(((((1-(1/(1+($B$20/100))^(1/12))^(12*F22)))/(((($B$20/100)+1)^(1/12)-1)*(1/(1+($B$20/100))^(1/12))))*(13/12))),2)</f>
        <v>4268.45</v>
      </c>
      <c r="I22" s="111">
        <f ca="1">ROUND(((B25+B26)*0.75)/(((((1-(1/(1+($B$20/100))^(1/12))^(12*F22)))/(((($B$20/100)+1)^(1/12)-1)*(1/(1+($B$20/100))^(1/12))))*(13/12))),2)</f>
        <v>3201.34</v>
      </c>
    </row>
    <row r="23" spans="1:11" x14ac:dyDescent="0.25">
      <c r="A23" s="125"/>
      <c r="B23" s="134"/>
      <c r="C23" s="21"/>
    </row>
    <row r="24" spans="1:11" x14ac:dyDescent="0.25">
      <c r="A24" s="129" t="s">
        <v>19</v>
      </c>
      <c r="B24" s="3"/>
      <c r="C24" s="3"/>
      <c r="D24" s="8"/>
      <c r="H24" s="9"/>
    </row>
    <row r="25" spans="1:11" x14ac:dyDescent="0.25">
      <c r="A25" s="125" t="s">
        <v>7</v>
      </c>
      <c r="B25" s="124">
        <f ca="1">((((1+(B20/100))^(1/12))^(B16+B17))-1)/(((1+(B20/100))^(1/12))-1)*H4</f>
        <v>435091.85871147853</v>
      </c>
      <c r="C25" s="3"/>
    </row>
    <row r="26" spans="1:11" x14ac:dyDescent="0.25">
      <c r="A26" s="125" t="s">
        <v>8</v>
      </c>
      <c r="B26" s="124">
        <f ca="1">(((((1+(B20/100))^(1/12))^(B16+B17))-1)/(((1+(B20/100))^(1/12))-1)*H4)*0.92</f>
        <v>400284.51001456025</v>
      </c>
      <c r="C26" s="3"/>
    </row>
    <row r="27" spans="1:11" x14ac:dyDescent="0.25">
      <c r="A27" s="130"/>
      <c r="B27" s="5"/>
      <c r="C27" s="22"/>
    </row>
    <row r="28" spans="1:11" x14ac:dyDescent="0.25">
      <c r="A28" s="130"/>
      <c r="B28" s="5"/>
      <c r="C28" s="22"/>
    </row>
    <row r="29" spans="1:11" ht="31.5" x14ac:dyDescent="0.25">
      <c r="A29" s="97" t="s">
        <v>17</v>
      </c>
      <c r="B29" s="123">
        <f>(DATEDIF(B11,B4,"m"))</f>
        <v>1639</v>
      </c>
      <c r="C29" s="47"/>
    </row>
    <row r="30" spans="1:11" x14ac:dyDescent="0.25">
      <c r="A30" s="131"/>
      <c r="B30" s="133"/>
    </row>
    <row r="31" spans="1:11" x14ac:dyDescent="0.25">
      <c r="C31" s="3"/>
    </row>
  </sheetData>
  <pageMargins left="0.51181102362204722" right="0.51181102362204722" top="0.78740157480314965" bottom="0.78740157480314965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2"/>
  <sheetViews>
    <sheetView showGridLines="0" zoomScaleNormal="100" workbookViewId="0">
      <selection activeCell="I18" sqref="I18"/>
    </sheetView>
  </sheetViews>
  <sheetFormatPr defaultColWidth="9.140625" defaultRowHeight="15.75" x14ac:dyDescent="0.25"/>
  <cols>
    <col min="1" max="1" width="2.42578125" style="28" customWidth="1"/>
    <col min="2" max="2" width="37" style="29" customWidth="1"/>
    <col min="3" max="3" width="20.140625" style="28" customWidth="1"/>
    <col min="4" max="4" width="18.5703125" style="28" customWidth="1"/>
    <col min="5" max="5" width="19" style="28" customWidth="1"/>
    <col min="6" max="16384" width="9.140625" style="28"/>
  </cols>
  <sheetData>
    <row r="1" spans="2:4" x14ac:dyDescent="0.25">
      <c r="B1" s="138" t="s">
        <v>33</v>
      </c>
      <c r="C1" s="138"/>
      <c r="D1" s="138"/>
    </row>
    <row r="2" spans="2:4" x14ac:dyDescent="0.25">
      <c r="B2" s="138"/>
      <c r="C2" s="138"/>
      <c r="D2" s="138"/>
    </row>
    <row r="3" spans="2:4" ht="22.5" customHeight="1" x14ac:dyDescent="0.25">
      <c r="B3" s="138"/>
      <c r="C3" s="138"/>
      <c r="D3" s="138"/>
    </row>
    <row r="5" spans="2:4" x14ac:dyDescent="0.25">
      <c r="B5" s="139" t="s">
        <v>35</v>
      </c>
      <c r="C5" s="139"/>
      <c r="D5" s="139"/>
    </row>
    <row r="6" spans="2:4" x14ac:dyDescent="0.25">
      <c r="B6" s="32"/>
      <c r="C6" s="32"/>
      <c r="D6" s="32"/>
    </row>
    <row r="7" spans="2:4" s="30" customFormat="1" x14ac:dyDescent="0.25">
      <c r="B7" s="34" t="s">
        <v>0</v>
      </c>
      <c r="C7" s="41">
        <v>27975</v>
      </c>
    </row>
    <row r="8" spans="2:4" s="30" customFormat="1" x14ac:dyDescent="0.25">
      <c r="B8" s="35" t="s">
        <v>36</v>
      </c>
      <c r="C8" s="42">
        <v>20000</v>
      </c>
    </row>
    <row r="9" spans="2:4" s="30" customFormat="1" x14ac:dyDescent="0.25">
      <c r="B9" s="34" t="s">
        <v>37</v>
      </c>
      <c r="C9" s="45">
        <v>60</v>
      </c>
    </row>
    <row r="10" spans="2:4" s="30" customFormat="1" ht="15.75" hidden="1" customHeight="1" x14ac:dyDescent="0.25">
      <c r="B10" s="34" t="s">
        <v>50</v>
      </c>
      <c r="C10" s="41"/>
    </row>
    <row r="11" spans="2:4" s="30" customFormat="1" hidden="1" x14ac:dyDescent="0.25">
      <c r="B11" s="34" t="s">
        <v>53</v>
      </c>
      <c r="C11" s="46">
        <v>0</v>
      </c>
    </row>
    <row r="12" spans="2:4" s="30" customFormat="1" x14ac:dyDescent="0.25">
      <c r="B12" s="31"/>
    </row>
    <row r="13" spans="2:4" s="30" customFormat="1" x14ac:dyDescent="0.25">
      <c r="B13" s="140" t="s">
        <v>47</v>
      </c>
      <c r="C13" s="140"/>
      <c r="D13" s="140"/>
    </row>
    <row r="14" spans="2:4" s="30" customFormat="1" x14ac:dyDescent="0.25">
      <c r="B14" s="36"/>
      <c r="C14" s="36"/>
      <c r="D14" s="36"/>
    </row>
    <row r="15" spans="2:4" s="30" customFormat="1" x14ac:dyDescent="0.25">
      <c r="B15" s="34" t="s">
        <v>38</v>
      </c>
      <c r="C15" s="37">
        <f ca="1">TODAY()</f>
        <v>44897</v>
      </c>
      <c r="D15" s="36"/>
    </row>
    <row r="16" spans="2:4" s="30" customFormat="1" x14ac:dyDescent="0.25">
      <c r="B16" s="35" t="s">
        <v>46</v>
      </c>
      <c r="C16" s="38">
        <f ca="1">'simulação de renda'!D3</f>
        <v>46</v>
      </c>
      <c r="D16" s="36"/>
    </row>
    <row r="17" spans="2:4" s="30" customFormat="1" x14ac:dyDescent="0.25">
      <c r="B17" s="34" t="s">
        <v>39</v>
      </c>
      <c r="C17" s="39">
        <v>60</v>
      </c>
      <c r="D17" s="36"/>
    </row>
    <row r="18" spans="2:4" s="30" customFormat="1" x14ac:dyDescent="0.25">
      <c r="B18" s="35" t="s">
        <v>40</v>
      </c>
      <c r="C18" s="43">
        <f>'simulação de renda'!B4</f>
        <v>49890</v>
      </c>
      <c r="D18" s="36"/>
    </row>
    <row r="19" spans="2:4" s="30" customFormat="1" x14ac:dyDescent="0.25">
      <c r="B19" s="34" t="s">
        <v>49</v>
      </c>
      <c r="C19" s="40" t="str">
        <f>IF(C17&gt;C9,"Não Elegível","Elegível")</f>
        <v>Elegível</v>
      </c>
    </row>
    <row r="20" spans="2:4" s="30" customFormat="1" x14ac:dyDescent="0.25">
      <c r="B20" s="35" t="s">
        <v>51</v>
      </c>
      <c r="C20" s="44">
        <f>'simulação de renda'!H9</f>
        <v>10.46</v>
      </c>
    </row>
    <row r="21" spans="2:4" s="30" customFormat="1" x14ac:dyDescent="0.25">
      <c r="B21" s="31"/>
    </row>
    <row r="22" spans="2:4" s="30" customFormat="1" x14ac:dyDescent="0.25">
      <c r="B22" s="31"/>
    </row>
  </sheetData>
  <mergeCells count="3">
    <mergeCell ref="B1:D3"/>
    <mergeCell ref="B5:D5"/>
    <mergeCell ref="B13:D13"/>
  </mergeCells>
  <pageMargins left="0.31496062992125984" right="0.31496062992125984" top="0.59055118110236227" bottom="0.3937007874015748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28575</xdr:rowOff>
              </from>
              <to>
                <xdr:col>1</xdr:col>
                <xdr:colOff>971550</xdr:colOff>
                <xdr:row>2</xdr:row>
                <xdr:rowOff>266700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8"/>
  <sheetViews>
    <sheetView showGridLines="0" topLeftCell="A16" workbookViewId="0">
      <selection activeCell="G30" sqref="G30"/>
    </sheetView>
  </sheetViews>
  <sheetFormatPr defaultColWidth="9.140625" defaultRowHeight="15.75" x14ac:dyDescent="0.25"/>
  <cols>
    <col min="1" max="1" width="2.42578125" style="2" customWidth="1"/>
    <col min="2" max="2" width="30.42578125" style="48" customWidth="1"/>
    <col min="3" max="3" width="25.28515625" style="48" customWidth="1"/>
    <col min="4" max="4" width="1.28515625" style="48" customWidth="1"/>
    <col min="5" max="5" width="22.5703125" style="2" customWidth="1"/>
    <col min="6" max="6" width="1.28515625" style="2" customWidth="1"/>
    <col min="7" max="7" width="21" style="2" customWidth="1"/>
    <col min="8" max="16384" width="9.140625" style="2"/>
  </cols>
  <sheetData>
    <row r="1" spans="2:7" ht="12" customHeight="1" x14ac:dyDescent="0.25">
      <c r="B1" s="158" t="s">
        <v>65</v>
      </c>
      <c r="C1" s="158"/>
      <c r="D1" s="158"/>
      <c r="E1" s="158"/>
      <c r="F1" s="158"/>
      <c r="G1" s="158"/>
    </row>
    <row r="2" spans="2:7" x14ac:dyDescent="0.25">
      <c r="B2" s="158"/>
      <c r="C2" s="158"/>
      <c r="D2" s="158"/>
      <c r="E2" s="158"/>
      <c r="F2" s="158"/>
      <c r="G2" s="158"/>
    </row>
    <row r="3" spans="2:7" ht="20.100000000000001" customHeight="1" x14ac:dyDescent="0.25">
      <c r="B3" s="158"/>
      <c r="C3" s="158"/>
      <c r="D3" s="158"/>
      <c r="E3" s="158"/>
      <c r="F3" s="158"/>
      <c r="G3" s="158"/>
    </row>
    <row r="4" spans="2:7" ht="9.9499999999999993" customHeight="1" x14ac:dyDescent="0.25"/>
    <row r="5" spans="2:7" x14ac:dyDescent="0.25">
      <c r="B5" s="150" t="s">
        <v>67</v>
      </c>
      <c r="C5" s="150"/>
      <c r="D5" s="150"/>
      <c r="E5" s="150"/>
      <c r="F5" s="150"/>
      <c r="G5" s="150"/>
    </row>
    <row r="6" spans="2:7" ht="5.0999999999999996" customHeight="1" x14ac:dyDescent="0.25">
      <c r="B6" s="59"/>
      <c r="C6" s="59"/>
      <c r="D6" s="59"/>
      <c r="E6" s="59"/>
      <c r="F6" s="59"/>
      <c r="G6" s="59"/>
    </row>
    <row r="7" spans="2:7" s="49" customFormat="1" x14ac:dyDescent="0.25">
      <c r="B7" s="58" t="s">
        <v>0</v>
      </c>
      <c r="C7" s="61">
        <f>SIMULADOR!C7</f>
        <v>27975</v>
      </c>
      <c r="D7" s="61"/>
      <c r="E7" s="65"/>
      <c r="F7" s="65"/>
      <c r="G7" s="65"/>
    </row>
    <row r="8" spans="2:7" s="49" customFormat="1" x14ac:dyDescent="0.25">
      <c r="B8" s="57" t="s">
        <v>64</v>
      </c>
      <c r="C8" s="60">
        <f>SIMULADOR!C8</f>
        <v>20000</v>
      </c>
      <c r="D8" s="60"/>
    </row>
    <row r="9" spans="2:7" s="49" customFormat="1" x14ac:dyDescent="0.25">
      <c r="B9" s="58" t="s">
        <v>40</v>
      </c>
      <c r="C9" s="156">
        <f>SIMULADOR!$C$18</f>
        <v>49890</v>
      </c>
      <c r="D9" s="156"/>
      <c r="E9" s="157"/>
      <c r="F9" s="157"/>
      <c r="G9" s="157"/>
    </row>
    <row r="10" spans="2:7" s="49" customFormat="1" x14ac:dyDescent="0.25">
      <c r="B10" s="63" t="s">
        <v>66</v>
      </c>
      <c r="C10" s="64">
        <f>SIMULADOR!$C$20</f>
        <v>10.46</v>
      </c>
      <c r="D10" s="64"/>
      <c r="E10" s="51"/>
      <c r="F10" s="51"/>
      <c r="G10" s="51"/>
    </row>
    <row r="11" spans="2:7" s="49" customFormat="1" x14ac:dyDescent="0.25">
      <c r="B11" s="58" t="s">
        <v>38</v>
      </c>
      <c r="C11" s="61">
        <f ca="1">SIMULADOR!$C$15</f>
        <v>44897</v>
      </c>
      <c r="D11" s="61"/>
      <c r="E11" s="62"/>
      <c r="F11" s="62"/>
      <c r="G11" s="62"/>
    </row>
    <row r="12" spans="2:7" s="49" customFormat="1" x14ac:dyDescent="0.25">
      <c r="B12" s="51"/>
      <c r="C12" s="51"/>
      <c r="D12" s="51"/>
      <c r="E12" s="52"/>
      <c r="F12" s="52"/>
      <c r="G12" s="52"/>
    </row>
    <row r="13" spans="2:7" s="49" customFormat="1" x14ac:dyDescent="0.25">
      <c r="B13" s="159" t="s">
        <v>73</v>
      </c>
      <c r="C13" s="159"/>
      <c r="D13" s="159"/>
      <c r="E13" s="159"/>
      <c r="F13" s="159"/>
      <c r="G13" s="159"/>
    </row>
    <row r="14" spans="2:7" s="49" customFormat="1" ht="9.9499999999999993" customHeight="1" thickBot="1" x14ac:dyDescent="0.3">
      <c r="B14" s="51"/>
      <c r="C14" s="51"/>
      <c r="D14" s="51"/>
      <c r="E14" s="66"/>
      <c r="F14" s="66"/>
      <c r="G14" s="66"/>
    </row>
    <row r="15" spans="2:7" s="49" customFormat="1" ht="16.5" thickTop="1" x14ac:dyDescent="0.25">
      <c r="B15" s="146" t="s">
        <v>74</v>
      </c>
      <c r="C15" s="147"/>
      <c r="D15" s="147"/>
      <c r="E15" s="147"/>
      <c r="F15" s="147"/>
      <c r="G15" s="148"/>
    </row>
    <row r="16" spans="2:7" s="49" customFormat="1" x14ac:dyDescent="0.25">
      <c r="B16" s="76"/>
      <c r="C16" s="56"/>
      <c r="D16" s="56"/>
      <c r="E16" s="56"/>
      <c r="F16" s="56"/>
      <c r="G16" s="77"/>
    </row>
    <row r="17" spans="2:7" s="49" customFormat="1" x14ac:dyDescent="0.25">
      <c r="B17" s="78"/>
      <c r="C17" s="68" t="s">
        <v>48</v>
      </c>
      <c r="D17" s="51"/>
      <c r="E17" s="101" t="s">
        <v>75</v>
      </c>
      <c r="F17" s="66"/>
      <c r="G17" s="104" t="s">
        <v>79</v>
      </c>
    </row>
    <row r="18" spans="2:7" s="49" customFormat="1" x14ac:dyDescent="0.25">
      <c r="B18" s="100" t="s">
        <v>3</v>
      </c>
      <c r="C18" s="102">
        <f>IF(SIMULADOR!C19="Elegível",'simulação de renda'!H3,"")</f>
        <v>2092.6799999999998</v>
      </c>
      <c r="D18" s="95"/>
      <c r="E18" s="89">
        <f>IF(C18="","",C18*0.94)</f>
        <v>1967.1191999999996</v>
      </c>
      <c r="F18" s="69"/>
      <c r="G18" s="92">
        <f>C18+E18</f>
        <v>4059.7991999999995</v>
      </c>
    </row>
    <row r="19" spans="2:7" s="49" customFormat="1" x14ac:dyDescent="0.25">
      <c r="B19" s="85" t="s">
        <v>76</v>
      </c>
      <c r="C19" s="103">
        <f>IF(SIMULADOR!C19="Elegível",'simulação de renda'!H4,"")</f>
        <v>1736.92</v>
      </c>
      <c r="D19" s="96"/>
      <c r="E19" s="90">
        <f>IF(C19="","",C19*0.94)</f>
        <v>1632.7048</v>
      </c>
      <c r="F19" s="70"/>
      <c r="G19" s="93">
        <f>C19+E19</f>
        <v>3369.6248000000001</v>
      </c>
    </row>
    <row r="20" spans="2:7" s="49" customFormat="1" x14ac:dyDescent="0.25">
      <c r="B20" s="85" t="s">
        <v>5</v>
      </c>
      <c r="C20" s="90">
        <f>IF(SIMULADOR!C19="Elegível",'simulação de renda'!H5,"")</f>
        <v>188.34</v>
      </c>
      <c r="D20" s="71"/>
      <c r="E20" s="90">
        <f t="shared" ref="E20:E21" si="0">IF(C20="","",C20*0.94)</f>
        <v>177.03960000000001</v>
      </c>
      <c r="F20" s="70"/>
      <c r="G20" s="93">
        <f>C20+E20</f>
        <v>365.37959999999998</v>
      </c>
    </row>
    <row r="21" spans="2:7" s="49" customFormat="1" ht="16.5" thickBot="1" x14ac:dyDescent="0.3">
      <c r="B21" s="86" t="s">
        <v>6</v>
      </c>
      <c r="C21" s="91">
        <f>IF(SIMULADOR!C19="Elegível",'simulação de renda'!H6,"")</f>
        <v>167.41</v>
      </c>
      <c r="D21" s="87"/>
      <c r="E21" s="91">
        <f t="shared" si="0"/>
        <v>157.36539999999999</v>
      </c>
      <c r="F21" s="88"/>
      <c r="G21" s="94">
        <f>C21+E21</f>
        <v>324.77539999999999</v>
      </c>
    </row>
    <row r="22" spans="2:7" s="49" customFormat="1" ht="16.5" thickTop="1" x14ac:dyDescent="0.25">
      <c r="B22" s="67"/>
      <c r="C22" s="56"/>
      <c r="D22" s="56"/>
      <c r="E22" s="66"/>
      <c r="F22" s="66"/>
      <c r="G22" s="66"/>
    </row>
    <row r="23" spans="2:7" s="49" customFormat="1" x14ac:dyDescent="0.25">
      <c r="B23" s="145" t="s">
        <v>77</v>
      </c>
      <c r="C23" s="145"/>
      <c r="D23" s="145"/>
      <c r="E23" s="145"/>
      <c r="F23" s="145"/>
      <c r="G23" s="145"/>
    </row>
    <row r="24" spans="2:7" s="49" customFormat="1" ht="9.9499999999999993" customHeight="1" thickBot="1" x14ac:dyDescent="0.3">
      <c r="B24" s="67"/>
      <c r="C24" s="56"/>
      <c r="D24" s="56"/>
      <c r="E24" s="66"/>
      <c r="F24" s="66"/>
      <c r="G24" s="66"/>
    </row>
    <row r="25" spans="2:7" s="49" customFormat="1" ht="16.5" thickTop="1" x14ac:dyDescent="0.25">
      <c r="B25" s="146" t="s">
        <v>87</v>
      </c>
      <c r="C25" s="147"/>
      <c r="D25" s="147"/>
      <c r="E25" s="147"/>
      <c r="F25" s="147"/>
      <c r="G25" s="148"/>
    </row>
    <row r="26" spans="2:7" s="49" customFormat="1" x14ac:dyDescent="0.25">
      <c r="B26" s="76"/>
      <c r="C26" s="56"/>
      <c r="D26" s="56"/>
      <c r="E26" s="56"/>
      <c r="F26" s="56"/>
      <c r="G26" s="77"/>
    </row>
    <row r="27" spans="2:7" s="49" customFormat="1" x14ac:dyDescent="0.25">
      <c r="B27" s="78"/>
      <c r="C27" s="51"/>
      <c r="D27" s="51"/>
      <c r="E27" s="72" t="s">
        <v>55</v>
      </c>
      <c r="F27" s="73"/>
      <c r="G27" s="79" t="s">
        <v>56</v>
      </c>
    </row>
    <row r="28" spans="2:7" s="49" customFormat="1" x14ac:dyDescent="0.25">
      <c r="B28" s="78" t="s">
        <v>88</v>
      </c>
      <c r="C28" s="51"/>
      <c r="D28" s="51"/>
      <c r="E28" s="54">
        <f ca="1">IF(SIMULADOR!C19="Elegível",'simulação de renda'!B25,"")</f>
        <v>435091.85871147853</v>
      </c>
      <c r="F28" s="73"/>
      <c r="G28" s="82">
        <f ca="1">E28</f>
        <v>435091.85871147853</v>
      </c>
    </row>
    <row r="29" spans="2:7" s="49" customFormat="1" x14ac:dyDescent="0.25">
      <c r="B29" s="78" t="s">
        <v>89</v>
      </c>
      <c r="C29" s="51"/>
      <c r="D29" s="51"/>
      <c r="E29" s="54">
        <f ca="1">IF(SIMULADOR!C19="Elegível",'simulação de renda'!B26,"")</f>
        <v>400284.51001456025</v>
      </c>
      <c r="F29" s="73"/>
      <c r="G29" s="82">
        <f ca="1">E29</f>
        <v>400284.51001456025</v>
      </c>
    </row>
    <row r="30" spans="2:7" s="49" customFormat="1" x14ac:dyDescent="0.25">
      <c r="B30" s="78" t="s">
        <v>90</v>
      </c>
      <c r="C30" s="51"/>
      <c r="D30" s="51"/>
      <c r="E30" s="72"/>
      <c r="F30" s="73"/>
      <c r="G30" s="135">
        <f ca="1">-'simulação de renda'!I12</f>
        <v>-208844.09218150971</v>
      </c>
    </row>
    <row r="31" spans="2:7" s="49" customFormat="1" ht="18.75" customHeight="1" x14ac:dyDescent="0.25">
      <c r="B31" s="166" t="s">
        <v>34</v>
      </c>
      <c r="C31" s="167"/>
      <c r="D31" s="74"/>
      <c r="E31" s="53">
        <f ca="1">SUM(E28:E30)</f>
        <v>835376.36872603884</v>
      </c>
      <c r="F31" s="53"/>
      <c r="G31" s="80">
        <f ca="1">SUM(G28:G30)</f>
        <v>626532.27654452913</v>
      </c>
    </row>
    <row r="32" spans="2:7" s="49" customFormat="1" x14ac:dyDescent="0.25">
      <c r="B32" s="81" t="s">
        <v>57</v>
      </c>
      <c r="C32" s="75"/>
      <c r="D32" s="75"/>
      <c r="E32" s="109" t="s">
        <v>86</v>
      </c>
      <c r="F32" s="54"/>
      <c r="G32" s="82"/>
    </row>
    <row r="33" spans="2:7" s="49" customFormat="1" ht="15.75" customHeight="1" x14ac:dyDescent="0.25">
      <c r="B33" s="149" t="s">
        <v>63</v>
      </c>
      <c r="C33" s="150"/>
      <c r="D33" s="150"/>
      <c r="E33" s="150"/>
      <c r="F33" s="150"/>
      <c r="G33" s="151"/>
    </row>
    <row r="34" spans="2:7" s="49" customFormat="1" x14ac:dyDescent="0.25">
      <c r="B34" s="162" t="s">
        <v>62</v>
      </c>
      <c r="C34" s="163"/>
      <c r="D34" s="97"/>
      <c r="E34" s="54">
        <f ca="1">'simulação de renda'!H18</f>
        <v>14320.94</v>
      </c>
      <c r="F34" s="54"/>
      <c r="G34" s="82">
        <f ca="1">'simulação de renda'!I18</f>
        <v>10740.71</v>
      </c>
    </row>
    <row r="35" spans="2:7" s="49" customFormat="1" x14ac:dyDescent="0.25">
      <c r="B35" s="164" t="s">
        <v>61</v>
      </c>
      <c r="C35" s="165"/>
      <c r="D35" s="98"/>
      <c r="E35" s="53">
        <f ca="1">'simulação de renda'!H19</f>
        <v>7960.48</v>
      </c>
      <c r="F35" s="53"/>
      <c r="G35" s="80">
        <f ca="1">'simulação de renda'!I19</f>
        <v>5970.36</v>
      </c>
    </row>
    <row r="36" spans="2:7" s="49" customFormat="1" x14ac:dyDescent="0.25">
      <c r="B36" s="162" t="s">
        <v>60</v>
      </c>
      <c r="C36" s="163"/>
      <c r="D36" s="97"/>
      <c r="E36" s="54">
        <f ca="1">'simulação de renda'!H20</f>
        <v>5875.47</v>
      </c>
      <c r="F36" s="54"/>
      <c r="G36" s="82">
        <f ca="1">'simulação de renda'!I20</f>
        <v>4406.6000000000004</v>
      </c>
    </row>
    <row r="37" spans="2:7" s="49" customFormat="1" x14ac:dyDescent="0.25">
      <c r="B37" s="164" t="s">
        <v>59</v>
      </c>
      <c r="C37" s="165"/>
      <c r="D37" s="98"/>
      <c r="E37" s="53">
        <f ca="1">'simulação de renda'!H21</f>
        <v>4858.67</v>
      </c>
      <c r="F37" s="53"/>
      <c r="G37" s="80">
        <f ca="1">'simulação de renda'!I21</f>
        <v>3644</v>
      </c>
    </row>
    <row r="38" spans="2:7" s="49" customFormat="1" ht="16.5" thickBot="1" x14ac:dyDescent="0.3">
      <c r="B38" s="154" t="s">
        <v>58</v>
      </c>
      <c r="C38" s="155"/>
      <c r="D38" s="99"/>
      <c r="E38" s="83">
        <f ca="1">'simulação de renda'!H22</f>
        <v>4268.45</v>
      </c>
      <c r="F38" s="83"/>
      <c r="G38" s="84">
        <f ca="1">'simulação de renda'!I22</f>
        <v>3201.34</v>
      </c>
    </row>
    <row r="39" spans="2:7" s="49" customFormat="1" ht="16.5" thickTop="1" x14ac:dyDescent="0.25">
      <c r="B39" s="55"/>
      <c r="C39" s="55"/>
      <c r="D39" s="55"/>
      <c r="E39" s="50"/>
      <c r="F39" s="50"/>
      <c r="G39" s="50"/>
    </row>
    <row r="40" spans="2:7" s="49" customFormat="1" ht="16.5" hidden="1" thickTop="1" x14ac:dyDescent="0.25">
      <c r="B40" s="146" t="s">
        <v>78</v>
      </c>
      <c r="C40" s="147"/>
      <c r="D40" s="147"/>
      <c r="E40" s="147"/>
      <c r="F40" s="147"/>
      <c r="G40" s="148"/>
    </row>
    <row r="41" spans="2:7" s="49" customFormat="1" ht="9.9499999999999993" hidden="1" customHeight="1" x14ac:dyDescent="0.25">
      <c r="B41" s="105"/>
      <c r="C41" s="55"/>
      <c r="D41" s="55"/>
      <c r="E41" s="50"/>
      <c r="F41" s="50"/>
      <c r="G41" s="106"/>
    </row>
    <row r="42" spans="2:7" s="49" customFormat="1" ht="88.5" hidden="1" customHeight="1" x14ac:dyDescent="0.25">
      <c r="B42" s="107" t="s">
        <v>82</v>
      </c>
      <c r="C42" s="152" t="s">
        <v>85</v>
      </c>
      <c r="D42" s="152"/>
      <c r="E42" s="152"/>
      <c r="F42" s="152"/>
      <c r="G42" s="153"/>
    </row>
    <row r="43" spans="2:7" s="49" customFormat="1" ht="5.0999999999999996" hidden="1" customHeight="1" x14ac:dyDescent="0.25">
      <c r="B43" s="105"/>
      <c r="C43" s="55"/>
      <c r="D43" s="55"/>
      <c r="E43" s="50"/>
      <c r="F43" s="50"/>
      <c r="G43" s="106"/>
    </row>
    <row r="44" spans="2:7" s="49" customFormat="1" ht="48" hidden="1" customHeight="1" x14ac:dyDescent="0.25">
      <c r="B44" s="108" t="s">
        <v>80</v>
      </c>
      <c r="C44" s="160" t="s">
        <v>84</v>
      </c>
      <c r="D44" s="160"/>
      <c r="E44" s="160"/>
      <c r="F44" s="160"/>
      <c r="G44" s="161"/>
    </row>
    <row r="45" spans="2:7" s="49" customFormat="1" ht="5.0999999999999996" hidden="1" customHeight="1" x14ac:dyDescent="0.25">
      <c r="B45" s="105"/>
      <c r="C45" s="55"/>
      <c r="D45" s="55"/>
      <c r="E45" s="50"/>
      <c r="F45" s="50"/>
      <c r="G45" s="106"/>
    </row>
    <row r="46" spans="2:7" s="49" customFormat="1" ht="59.25" hidden="1" customHeight="1" thickBot="1" x14ac:dyDescent="0.3">
      <c r="B46" s="110" t="s">
        <v>81</v>
      </c>
      <c r="C46" s="141" t="s">
        <v>83</v>
      </c>
      <c r="D46" s="141"/>
      <c r="E46" s="141"/>
      <c r="F46" s="141"/>
      <c r="G46" s="142"/>
    </row>
    <row r="47" spans="2:7" s="49" customFormat="1" ht="9.9499999999999993" customHeight="1" x14ac:dyDescent="0.25">
      <c r="B47" s="143"/>
      <c r="C47" s="143"/>
      <c r="D47" s="143"/>
      <c r="E47" s="143"/>
      <c r="F47" s="143"/>
      <c r="G47" s="143"/>
    </row>
    <row r="48" spans="2:7" ht="24.75" customHeight="1" x14ac:dyDescent="0.25">
      <c r="B48" s="144" t="s">
        <v>52</v>
      </c>
      <c r="C48" s="144"/>
      <c r="D48" s="144"/>
      <c r="E48" s="144"/>
      <c r="F48" s="144"/>
      <c r="G48" s="144"/>
    </row>
  </sheetData>
  <mergeCells count="20">
    <mergeCell ref="B5:G5"/>
    <mergeCell ref="C9:G9"/>
    <mergeCell ref="B1:G3"/>
    <mergeCell ref="B13:G13"/>
    <mergeCell ref="C44:G44"/>
    <mergeCell ref="B15:G15"/>
    <mergeCell ref="B34:C34"/>
    <mergeCell ref="B35:C35"/>
    <mergeCell ref="B36:C36"/>
    <mergeCell ref="B37:C37"/>
    <mergeCell ref="B31:C31"/>
    <mergeCell ref="C46:G46"/>
    <mergeCell ref="B47:G47"/>
    <mergeCell ref="B48:G48"/>
    <mergeCell ref="B23:G23"/>
    <mergeCell ref="B25:G25"/>
    <mergeCell ref="B33:G33"/>
    <mergeCell ref="B40:G40"/>
    <mergeCell ref="C42:G42"/>
    <mergeCell ref="B38:C38"/>
  </mergeCells>
  <pageMargins left="0.31496062992125984" right="0.31496062992125984" top="0.19685039370078741" bottom="0.19685039370078741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50" r:id="rId4">
          <objectPr defaultSize="0" autoPict="0" r:id="rId5">
            <anchor moveWithCells="1" sizeWithCells="1">
              <from>
                <xdr:col>0</xdr:col>
                <xdr:colOff>85725</xdr:colOff>
                <xdr:row>0</xdr:row>
                <xdr:rowOff>95250</xdr:rowOff>
              </from>
              <to>
                <xdr:col>1</xdr:col>
                <xdr:colOff>952500</xdr:colOff>
                <xdr:row>2</xdr:row>
                <xdr:rowOff>209550</xdr:rowOff>
              </to>
            </anchor>
          </objectPr>
        </oleObject>
      </mc:Choice>
      <mc:Fallback>
        <oleObject progId="PBrush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workbookViewId="0">
      <selection activeCell="A4" sqref="A4"/>
    </sheetView>
  </sheetViews>
  <sheetFormatPr defaultRowHeight="15" x14ac:dyDescent="0.25"/>
  <cols>
    <col min="1" max="1" width="12.42578125" customWidth="1"/>
  </cols>
  <sheetData>
    <row r="1" spans="1:4" x14ac:dyDescent="0.25">
      <c r="A1" t="s">
        <v>9</v>
      </c>
    </row>
    <row r="3" spans="1:4" x14ac:dyDescent="0.25">
      <c r="A3" t="s">
        <v>10</v>
      </c>
      <c r="B3" t="s">
        <v>11</v>
      </c>
      <c r="C3" t="s">
        <v>12</v>
      </c>
      <c r="D3" t="s">
        <v>3</v>
      </c>
    </row>
    <row r="4" spans="1:4" x14ac:dyDescent="0.25">
      <c r="A4" s="1">
        <f>'simulação de renda'!B7*0.042</f>
        <v>840</v>
      </c>
      <c r="B4">
        <f>ROUND(MAX(('simulação de renda'!B7-('simulação de renda'!B19*20))*0.084,0),2)</f>
        <v>1115.1199999999999</v>
      </c>
      <c r="C4">
        <f>ROUND(MAX(('simulação de renda'!B7-('simulação de renda'!B19*40))*0.021,0),2)</f>
        <v>137.56</v>
      </c>
      <c r="D4" s="1">
        <f>SUM(A4:C4)</f>
        <v>2092.6799999999998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32"/>
  <sheetViews>
    <sheetView workbookViewId="0">
      <selection activeCell="A41" sqref="A41:A474"/>
    </sheetView>
  </sheetViews>
  <sheetFormatPr defaultRowHeight="15" x14ac:dyDescent="0.25"/>
  <cols>
    <col min="2" max="2" width="9.5703125" bestFit="1" customWidth="1"/>
  </cols>
  <sheetData>
    <row r="1" spans="1:4" x14ac:dyDescent="0.25">
      <c r="B1" t="s">
        <v>23</v>
      </c>
      <c r="C1" t="s">
        <v>22</v>
      </c>
      <c r="D1" t="s">
        <v>24</v>
      </c>
    </row>
    <row r="2" spans="1:4" x14ac:dyDescent="0.25">
      <c r="A2">
        <v>50</v>
      </c>
      <c r="B2">
        <v>4.2500000000000003E-3</v>
      </c>
      <c r="C2">
        <v>4.8279751315181973E-3</v>
      </c>
      <c r="D2">
        <v>4.1846508616070295E-3</v>
      </c>
    </row>
    <row r="3" spans="1:4" x14ac:dyDescent="0.25">
      <c r="A3">
        <v>51</v>
      </c>
      <c r="B3" s="4">
        <f>B2+0.000025</f>
        <v>4.2750000000000002E-3</v>
      </c>
      <c r="C3">
        <v>4.8862323549839128E-3</v>
      </c>
      <c r="D3">
        <v>4.1851847903309411E-3</v>
      </c>
    </row>
    <row r="4" spans="1:4" x14ac:dyDescent="0.25">
      <c r="A4">
        <v>52</v>
      </c>
      <c r="B4" s="4">
        <f>B3+0.000025</f>
        <v>4.3E-3</v>
      </c>
      <c r="C4">
        <v>4.9478430497671812E-3</v>
      </c>
      <c r="D4">
        <v>4.1857210308104209E-3</v>
      </c>
    </row>
    <row r="5" spans="1:4" x14ac:dyDescent="0.25">
      <c r="A5">
        <v>53</v>
      </c>
      <c r="B5" s="4">
        <f t="shared" ref="B5:B42" si="0">B4+0.0000025</f>
        <v>4.3024999999999999E-3</v>
      </c>
      <c r="C5">
        <v>5.0130714316885261E-3</v>
      </c>
      <c r="D5">
        <v>4.1862595947429367E-3</v>
      </c>
    </row>
    <row r="6" spans="1:4" x14ac:dyDescent="0.25">
      <c r="A6">
        <v>54</v>
      </c>
      <c r="B6" s="4">
        <f t="shared" si="0"/>
        <v>4.3049999999999998E-3</v>
      </c>
      <c r="C6">
        <v>5.0822026601602607E-3</v>
      </c>
      <c r="D6">
        <v>4.1868004927535507E-3</v>
      </c>
    </row>
    <row r="7" spans="1:4" x14ac:dyDescent="0.25">
      <c r="A7">
        <v>55</v>
      </c>
      <c r="B7" s="4">
        <f t="shared" si="0"/>
        <v>4.3074999999999997E-3</v>
      </c>
      <c r="C7">
        <v>5.1555703746278452E-3</v>
      </c>
      <c r="D7">
        <v>4.1873437343602727E-3</v>
      </c>
    </row>
    <row r="8" spans="1:4" x14ac:dyDescent="0.25">
      <c r="A8">
        <v>56</v>
      </c>
      <c r="B8" s="4">
        <f t="shared" si="0"/>
        <v>4.3099999999999996E-3</v>
      </c>
      <c r="C8">
        <v>5.2335529224470743E-3</v>
      </c>
      <c r="D8">
        <v>4.1878893316441108E-3</v>
      </c>
    </row>
    <row r="9" spans="1:4" x14ac:dyDescent="0.25">
      <c r="A9">
        <v>57</v>
      </c>
      <c r="B9" s="4">
        <f t="shared" si="0"/>
        <v>4.3124999999999995E-3</v>
      </c>
      <c r="C9">
        <v>5.3165894835497307E-3</v>
      </c>
      <c r="D9">
        <v>4.1884372945538931E-3</v>
      </c>
    </row>
    <row r="10" spans="1:4" x14ac:dyDescent="0.25">
      <c r="A10">
        <v>58</v>
      </c>
      <c r="B10" s="4">
        <f t="shared" si="0"/>
        <v>4.3149999999999994E-3</v>
      </c>
      <c r="C10">
        <v>5.4051792628877042E-3</v>
      </c>
      <c r="D10">
        <v>4.1889876340486971E-3</v>
      </c>
    </row>
    <row r="11" spans="1:4" x14ac:dyDescent="0.25">
      <c r="A11">
        <v>59</v>
      </c>
      <c r="B11" s="4">
        <f t="shared" si="0"/>
        <v>4.3174999999999993E-3</v>
      </c>
      <c r="C11">
        <v>5.4998924610639207E-3</v>
      </c>
      <c r="D11">
        <v>4.1895403615812704E-3</v>
      </c>
    </row>
    <row r="12" spans="1:4" x14ac:dyDescent="0.25">
      <c r="A12">
        <v>60</v>
      </c>
      <c r="B12" s="4">
        <f t="shared" si="0"/>
        <v>4.3199999999999992E-3</v>
      </c>
      <c r="C12">
        <v>5.6013086098295368E-3</v>
      </c>
      <c r="D12">
        <v>4.1900954875187697E-3</v>
      </c>
    </row>
    <row r="13" spans="1:4" x14ac:dyDescent="0.25">
      <c r="A13">
        <v>61</v>
      </c>
      <c r="B13" s="4">
        <f t="shared" si="0"/>
        <v>4.3224999999999991E-3</v>
      </c>
      <c r="C13">
        <v>5.710005101218758E-3</v>
      </c>
      <c r="D13">
        <v>4.190653023262431E-3</v>
      </c>
    </row>
    <row r="14" spans="1:4" x14ac:dyDescent="0.25">
      <c r="A14">
        <v>62</v>
      </c>
      <c r="B14" s="4">
        <f t="shared" si="0"/>
        <v>4.324999999999999E-3</v>
      </c>
      <c r="C14">
        <v>5.8265575231418922E-3</v>
      </c>
      <c r="D14">
        <v>4.1912129796686645E-3</v>
      </c>
    </row>
    <row r="15" spans="1:4" x14ac:dyDescent="0.25">
      <c r="A15">
        <v>63</v>
      </c>
      <c r="B15" s="4">
        <f t="shared" si="0"/>
        <v>4.3274999999999989E-3</v>
      </c>
      <c r="C15">
        <v>5.9515464435950837E-3</v>
      </c>
      <c r="D15">
        <v>4.191775367564452E-3</v>
      </c>
    </row>
    <row r="16" spans="1:4" x14ac:dyDescent="0.25">
      <c r="A16">
        <v>64</v>
      </c>
      <c r="B16" s="4">
        <f t="shared" si="0"/>
        <v>4.3299999999999988E-3</v>
      </c>
      <c r="C16">
        <v>6.0855581385716581E-3</v>
      </c>
      <c r="D16">
        <v>4.1923401994023316E-3</v>
      </c>
    </row>
    <row r="17" spans="1:4" x14ac:dyDescent="0.25">
      <c r="A17">
        <v>65</v>
      </c>
      <c r="B17" s="4">
        <f t="shared" si="0"/>
        <v>4.3324999999999987E-3</v>
      </c>
      <c r="C17">
        <v>6.2292387812087936E-3</v>
      </c>
      <c r="D17">
        <v>4.1929074849109422E-3</v>
      </c>
    </row>
    <row r="18" spans="1:4" x14ac:dyDescent="0.25">
      <c r="A18">
        <v>66</v>
      </c>
      <c r="B18" s="4">
        <f t="shared" si="0"/>
        <v>4.3349999999999986E-3</v>
      </c>
      <c r="C18">
        <v>6.3833170236915673E-3</v>
      </c>
      <c r="D18">
        <v>4.1934772365367478E-3</v>
      </c>
    </row>
    <row r="19" spans="1:4" x14ac:dyDescent="0.25">
      <c r="A19">
        <v>67</v>
      </c>
      <c r="B19" s="4">
        <f t="shared" si="0"/>
        <v>4.3374999999999985E-3</v>
      </c>
      <c r="C19">
        <v>6.5486174246625123E-3</v>
      </c>
      <c r="D19">
        <v>4.1940494650992742E-3</v>
      </c>
    </row>
    <row r="20" spans="1:4" x14ac:dyDescent="0.25">
      <c r="A20">
        <v>68</v>
      </c>
      <c r="B20" s="4">
        <v>5.2177999999999999E-3</v>
      </c>
      <c r="C20">
        <v>6.7260802823332407E-3</v>
      </c>
      <c r="D20">
        <v>4.1946241819678211E-3</v>
      </c>
    </row>
    <row r="21" spans="1:4" x14ac:dyDescent="0.25">
      <c r="A21">
        <v>69</v>
      </c>
      <c r="B21" s="4">
        <f t="shared" si="0"/>
        <v>5.2202999999999998E-3</v>
      </c>
      <c r="C21">
        <v>6.9167736968734723E-3</v>
      </c>
      <c r="D21">
        <v>4.1952013990814163E-3</v>
      </c>
    </row>
    <row r="22" spans="1:4" x14ac:dyDescent="0.25">
      <c r="A22">
        <v>70</v>
      </c>
      <c r="B22" s="4">
        <f t="shared" si="0"/>
        <v>5.2227999999999997E-3</v>
      </c>
      <c r="C22">
        <v>7.1218471676844416E-3</v>
      </c>
      <c r="D22">
        <v>4.1957811278420078E-3</v>
      </c>
    </row>
    <row r="23" spans="1:4" x14ac:dyDescent="0.25">
      <c r="A23">
        <v>71</v>
      </c>
      <c r="B23" s="4">
        <f t="shared" si="0"/>
        <v>5.2252999999999996E-3</v>
      </c>
      <c r="C23">
        <v>7.3425168947585141E-3</v>
      </c>
      <c r="D23">
        <v>4.1963633791184587E-3</v>
      </c>
    </row>
    <row r="24" spans="1:4" x14ac:dyDescent="0.25">
      <c r="A24">
        <v>72</v>
      </c>
      <c r="B24" s="4">
        <f t="shared" si="0"/>
        <v>5.2277999999999995E-3</v>
      </c>
      <c r="C24">
        <v>7.5800976311508807E-3</v>
      </c>
      <c r="D24">
        <v>4.1969481654769427E-3</v>
      </c>
    </row>
    <row r="25" spans="1:4" x14ac:dyDescent="0.25">
      <c r="A25">
        <v>73</v>
      </c>
      <c r="B25" s="4">
        <f t="shared" si="0"/>
        <v>5.2302999999999994E-3</v>
      </c>
      <c r="C25">
        <v>7.8360056096487586E-3</v>
      </c>
      <c r="D25">
        <v>4.1975354984059819E-3</v>
      </c>
    </row>
    <row r="26" spans="1:4" x14ac:dyDescent="0.25">
      <c r="A26">
        <v>74</v>
      </c>
      <c r="B26" s="4">
        <f t="shared" si="0"/>
        <v>5.2327999999999993E-3</v>
      </c>
      <c r="C26">
        <v>8.11177081909349E-3</v>
      </c>
      <c r="D26">
        <v>4.1981253899964445E-3</v>
      </c>
    </row>
    <row r="27" spans="1:4" x14ac:dyDescent="0.25">
      <c r="A27">
        <v>75</v>
      </c>
      <c r="B27" s="4">
        <f t="shared" si="0"/>
        <v>5.2352999999999992E-3</v>
      </c>
      <c r="C27">
        <v>8.4090413841382602E-3</v>
      </c>
      <c r="D27">
        <v>4.1987178512397074E-3</v>
      </c>
    </row>
    <row r="28" spans="1:4" x14ac:dyDescent="0.25">
      <c r="A28">
        <v>76</v>
      </c>
      <c r="B28" s="4">
        <f t="shared" si="0"/>
        <v>5.2377999999999991E-3</v>
      </c>
      <c r="C28">
        <v>8.7295630464946823E-3</v>
      </c>
      <c r="D28">
        <v>4.1993128943152592E-3</v>
      </c>
    </row>
    <row r="29" spans="1:4" x14ac:dyDescent="0.25">
      <c r="A29">
        <v>77</v>
      </c>
      <c r="B29" s="4">
        <f t="shared" si="0"/>
        <v>5.240299999999999E-3</v>
      </c>
      <c r="C29">
        <v>9.0752354175651275E-3</v>
      </c>
      <c r="D29">
        <v>4.1999105314515679E-3</v>
      </c>
    </row>
    <row r="30" spans="1:4" x14ac:dyDescent="0.25">
      <c r="A30">
        <v>78</v>
      </c>
      <c r="B30" s="4">
        <f t="shared" si="0"/>
        <v>5.2427999999999989E-3</v>
      </c>
      <c r="C30">
        <v>9.4480957978294589E-3</v>
      </c>
      <c r="D30">
        <v>4.2005107749429347E-3</v>
      </c>
    </row>
    <row r="31" spans="1:4" x14ac:dyDescent="0.25">
      <c r="A31">
        <v>79</v>
      </c>
      <c r="B31" s="4">
        <f t="shared" si="0"/>
        <v>5.2452999999999987E-3</v>
      </c>
      <c r="C31">
        <v>9.8503467992220786E-3</v>
      </c>
      <c r="D31">
        <v>4.2011136365729283E-3</v>
      </c>
    </row>
    <row r="32" spans="1:4" x14ac:dyDescent="0.25">
      <c r="A32">
        <v>80</v>
      </c>
      <c r="B32" s="4">
        <f t="shared" si="0"/>
        <v>5.2477999999999986E-3</v>
      </c>
      <c r="C32">
        <v>1.0284322865222349E-2</v>
      </c>
      <c r="D32">
        <v>4.2017191281866016E-3</v>
      </c>
    </row>
    <row r="33" spans="1:4" x14ac:dyDescent="0.25">
      <c r="A33">
        <v>81</v>
      </c>
      <c r="B33" s="4">
        <f t="shared" si="0"/>
        <v>5.2502999999999985E-3</v>
      </c>
      <c r="C33">
        <v>1.075244676538672E-2</v>
      </c>
      <c r="D33">
        <v>4.2023272622797722E-3</v>
      </c>
    </row>
    <row r="34" spans="1:4" x14ac:dyDescent="0.25">
      <c r="A34">
        <v>82</v>
      </c>
      <c r="B34" s="4">
        <f t="shared" si="0"/>
        <v>5.2527999999999984E-3</v>
      </c>
      <c r="C34">
        <v>1.1257265790448497E-2</v>
      </c>
      <c r="D34">
        <v>4.2029380514324874E-3</v>
      </c>
    </row>
    <row r="35" spans="1:4" x14ac:dyDescent="0.25">
      <c r="A35">
        <v>83</v>
      </c>
      <c r="B35" s="4">
        <f t="shared" si="0"/>
        <v>5.2552999999999983E-3</v>
      </c>
      <c r="C35">
        <v>1.1801428577477464E-2</v>
      </c>
      <c r="D35">
        <v>4.2035515071364195E-3</v>
      </c>
    </row>
    <row r="36" spans="1:4" x14ac:dyDescent="0.25">
      <c r="A36">
        <v>84</v>
      </c>
      <c r="B36" s="4">
        <f t="shared" si="0"/>
        <v>5.2577999999999982E-3</v>
      </c>
      <c r="C36">
        <v>1.2387611148629334E-2</v>
      </c>
      <c r="D36">
        <v>4.2041676427310446E-3</v>
      </c>
    </row>
    <row r="37" spans="1:4" x14ac:dyDescent="0.25">
      <c r="A37">
        <v>85</v>
      </c>
      <c r="B37" s="4">
        <f t="shared" si="0"/>
        <v>5.2602999999999981E-3</v>
      </c>
      <c r="C37">
        <v>1.3018258513511613E-2</v>
      </c>
      <c r="D37">
        <v>4.2047864704738277E-3</v>
      </c>
    </row>
    <row r="38" spans="1:4" x14ac:dyDescent="0.25">
      <c r="A38">
        <v>86</v>
      </c>
      <c r="B38" s="4">
        <f t="shared" si="0"/>
        <v>5.262799999999998E-3</v>
      </c>
      <c r="C38">
        <v>1.3695267604494493E-2</v>
      </c>
      <c r="D38">
        <v>4.2054080021277007E-3</v>
      </c>
    </row>
    <row r="39" spans="1:4" x14ac:dyDescent="0.25">
      <c r="A39">
        <v>87</v>
      </c>
      <c r="B39" s="4">
        <f t="shared" si="0"/>
        <v>5.2652999999999979E-3</v>
      </c>
      <c r="C39">
        <v>1.4419722897732362E-2</v>
      </c>
      <c r="D39">
        <v>4.2060322513383357E-3</v>
      </c>
    </row>
    <row r="40" spans="1:4" x14ac:dyDescent="0.25">
      <c r="A40">
        <v>88</v>
      </c>
      <c r="B40" s="4">
        <f t="shared" si="0"/>
        <v>5.2677999999999978E-3</v>
      </c>
      <c r="C40">
        <v>1.5191368744063035E-2</v>
      </c>
      <c r="D40">
        <v>4.2066592300808465E-3</v>
      </c>
    </row>
    <row r="41" spans="1:4" x14ac:dyDescent="0.25">
      <c r="A41">
        <v>89</v>
      </c>
      <c r="B41" s="4">
        <f t="shared" si="0"/>
        <v>5.2702999999999977E-3</v>
      </c>
      <c r="C41">
        <v>1.6008313755640668E-2</v>
      </c>
      <c r="D41">
        <v>4.207288951631292E-3</v>
      </c>
    </row>
    <row r="42" spans="1:4" x14ac:dyDescent="0.25">
      <c r="A42">
        <v>90</v>
      </c>
      <c r="B42" s="4">
        <f t="shared" si="0"/>
        <v>5.2727999999999976E-3</v>
      </c>
      <c r="C42">
        <v>1.6868473670743667E-2</v>
      </c>
      <c r="D42">
        <v>4.2079214281917545E-3</v>
      </c>
    </row>
    <row r="43" spans="1:4" x14ac:dyDescent="0.25">
      <c r="A43">
        <v>91</v>
      </c>
      <c r="C43">
        <v>1.7770043960377735E-2</v>
      </c>
      <c r="D43">
        <v>4.2085566732932679E-3</v>
      </c>
    </row>
    <row r="44" spans="1:4" x14ac:dyDescent="0.25">
      <c r="A44">
        <v>92</v>
      </c>
      <c r="C44">
        <v>1.8711950517673021E-2</v>
      </c>
      <c r="D44">
        <v>4.2091946987764068E-3</v>
      </c>
    </row>
    <row r="45" spans="1:4" x14ac:dyDescent="0.25">
      <c r="A45">
        <v>93</v>
      </c>
      <c r="C45">
        <v>1.9694365010474502E-2</v>
      </c>
      <c r="D45">
        <v>4.2098355190527837E-3</v>
      </c>
    </row>
    <row r="46" spans="1:4" x14ac:dyDescent="0.25">
      <c r="A46">
        <v>94</v>
      </c>
      <c r="C46">
        <v>2.0719527462333211E-2</v>
      </c>
      <c r="D46">
        <v>4.2104791456205925E-3</v>
      </c>
    </row>
    <row r="47" spans="1:4" x14ac:dyDescent="0.25">
      <c r="A47">
        <v>95</v>
      </c>
      <c r="C47">
        <v>2.1792875254923436E-2</v>
      </c>
      <c r="D47">
        <v>4.2111255931902682E-3</v>
      </c>
    </row>
    <row r="48" spans="1:4" x14ac:dyDescent="0.25">
      <c r="A48">
        <v>96</v>
      </c>
      <c r="C48">
        <v>2.2925023448396881E-2</v>
      </c>
      <c r="D48">
        <v>4.2117748735444726E-3</v>
      </c>
    </row>
    <row r="49" spans="1:4" x14ac:dyDescent="0.25">
      <c r="A49">
        <v>97</v>
      </c>
      <c r="C49">
        <v>2.4135462706349579E-2</v>
      </c>
      <c r="D49">
        <v>4.2124270011040885E-3</v>
      </c>
    </row>
    <row r="50" spans="1:4" x14ac:dyDescent="0.25">
      <c r="A50">
        <v>98</v>
      </c>
      <c r="C50">
        <v>2.5458689507879741E-2</v>
      </c>
      <c r="D50">
        <v>4.2130819885796544E-3</v>
      </c>
    </row>
    <row r="51" spans="1:4" x14ac:dyDescent="0.25">
      <c r="A51">
        <v>99</v>
      </c>
      <c r="C51">
        <v>2.6931866753244268E-2</v>
      </c>
      <c r="D51">
        <v>4.2137398494784531E-3</v>
      </c>
    </row>
    <row r="52" spans="1:4" x14ac:dyDescent="0.25">
      <c r="A52">
        <v>100</v>
      </c>
      <c r="C52">
        <v>2.8595405277222437E-2</v>
      </c>
      <c r="D52">
        <v>4.2144005974820466E-3</v>
      </c>
    </row>
    <row r="53" spans="1:4" x14ac:dyDescent="0.25">
      <c r="A53">
        <v>101</v>
      </c>
      <c r="C53">
        <v>3.0493769833860648E-2</v>
      </c>
      <c r="D53">
        <v>4.2150642458211969E-3</v>
      </c>
    </row>
    <row r="54" spans="1:4" x14ac:dyDescent="0.25">
      <c r="A54">
        <v>102</v>
      </c>
      <c r="C54">
        <v>3.2676799544717722E-2</v>
      </c>
      <c r="D54">
        <v>4.215730808544209E-3</v>
      </c>
    </row>
    <row r="55" spans="1:4" x14ac:dyDescent="0.25">
      <c r="A55">
        <v>103</v>
      </c>
      <c r="C55">
        <v>3.520128691027119E-2</v>
      </c>
      <c r="D55">
        <v>4.2164002986183223E-3</v>
      </c>
    </row>
    <row r="56" spans="1:4" x14ac:dyDescent="0.25">
      <c r="A56">
        <v>104</v>
      </c>
      <c r="C56">
        <v>3.81330175867211E-2</v>
      </c>
      <c r="D56">
        <v>4.2170727304801101E-3</v>
      </c>
    </row>
    <row r="57" spans="1:4" x14ac:dyDescent="0.25">
      <c r="A57">
        <v>105</v>
      </c>
      <c r="C57">
        <v>4.1549545965150599E-2</v>
      </c>
      <c r="D57">
        <v>4.2177481181372078E-3</v>
      </c>
    </row>
    <row r="58" spans="1:4" x14ac:dyDescent="0.25">
      <c r="A58">
        <v>106</v>
      </c>
      <c r="C58">
        <v>4.5543755614239845E-2</v>
      </c>
      <c r="D58">
        <v>4.2184264745114648E-3</v>
      </c>
    </row>
    <row r="59" spans="1:4" x14ac:dyDescent="0.25">
      <c r="A59">
        <v>107</v>
      </c>
      <c r="C59">
        <v>5.0228695126685333E-2</v>
      </c>
      <c r="D59">
        <v>4.2191078140220986E-3</v>
      </c>
    </row>
    <row r="60" spans="1:4" x14ac:dyDescent="0.25">
      <c r="A60">
        <v>108</v>
      </c>
      <c r="C60">
        <v>5.5744016698111673E-2</v>
      </c>
      <c r="D60">
        <v>4.2197921513180865E-3</v>
      </c>
    </row>
    <row r="61" spans="1:4" x14ac:dyDescent="0.25">
      <c r="A61">
        <v>109</v>
      </c>
      <c r="C61">
        <v>6.2265260732753083E-2</v>
      </c>
      <c r="D61">
        <v>4.2204794999724099E-3</v>
      </c>
    </row>
    <row r="62" spans="1:4" x14ac:dyDescent="0.25">
      <c r="A62">
        <v>110</v>
      </c>
      <c r="C62">
        <v>7.0016757431071594E-2</v>
      </c>
      <c r="D62">
        <v>4.2211698744384109E-3</v>
      </c>
    </row>
    <row r="63" spans="1:4" x14ac:dyDescent="0.25">
      <c r="A63">
        <v>111</v>
      </c>
      <c r="C63">
        <v>7.9290982922842174E-2</v>
      </c>
      <c r="D63">
        <v>4.2218632887496546E-3</v>
      </c>
    </row>
    <row r="64" spans="1:4" x14ac:dyDescent="0.25">
      <c r="A64">
        <v>112</v>
      </c>
      <c r="C64">
        <v>9.047719497154938E-2</v>
      </c>
      <c r="D64">
        <v>4.2225597571782826E-3</v>
      </c>
    </row>
    <row r="65" spans="1:4" x14ac:dyDescent="0.25">
      <c r="A65">
        <v>113</v>
      </c>
      <c r="C65">
        <v>0.10410658677506202</v>
      </c>
      <c r="D65">
        <v>4.2232592949130532E-3</v>
      </c>
    </row>
    <row r="66" spans="1:4" x14ac:dyDescent="0.25">
      <c r="A66">
        <v>114</v>
      </c>
      <c r="C66">
        <v>0.12092451281529194</v>
      </c>
      <c r="D66">
        <v>4.2239619154001385E-3</v>
      </c>
    </row>
    <row r="67" spans="1:4" x14ac:dyDescent="0.25">
      <c r="A67">
        <v>115</v>
      </c>
      <c r="C67">
        <v>0.1420118343195266</v>
      </c>
      <c r="D67">
        <v>4.2246676336733738E-3</v>
      </c>
    </row>
    <row r="68" spans="1:4" x14ac:dyDescent="0.25">
      <c r="A68">
        <v>116</v>
      </c>
      <c r="D68">
        <v>4.225376464363848E-3</v>
      </c>
    </row>
    <row r="69" spans="1:4" x14ac:dyDescent="0.25">
      <c r="A69">
        <v>117</v>
      </c>
      <c r="D69">
        <v>4.2260884223843404E-3</v>
      </c>
    </row>
    <row r="70" spans="1:4" x14ac:dyDescent="0.25">
      <c r="A70">
        <v>118</v>
      </c>
      <c r="D70">
        <v>4.2268035222394629E-3</v>
      </c>
    </row>
    <row r="71" spans="1:4" x14ac:dyDescent="0.25">
      <c r="A71">
        <v>119</v>
      </c>
      <c r="D71">
        <v>4.2275217794046438E-3</v>
      </c>
    </row>
    <row r="72" spans="1:4" x14ac:dyDescent="0.25">
      <c r="A72">
        <v>120</v>
      </c>
      <c r="D72">
        <v>4.2282432082733652E-3</v>
      </c>
    </row>
    <row r="73" spans="1:4" x14ac:dyDescent="0.25">
      <c r="A73">
        <v>121</v>
      </c>
      <c r="D73">
        <v>4.2289678242281702E-3</v>
      </c>
    </row>
    <row r="74" spans="1:4" x14ac:dyDescent="0.25">
      <c r="A74">
        <v>122</v>
      </c>
      <c r="D74">
        <v>4.2296956422564818E-3</v>
      </c>
    </row>
    <row r="75" spans="1:4" x14ac:dyDescent="0.25">
      <c r="A75">
        <v>123</v>
      </c>
      <c r="D75">
        <v>4.2304266776618978E-3</v>
      </c>
    </row>
    <row r="76" spans="1:4" x14ac:dyDescent="0.25">
      <c r="A76">
        <v>124</v>
      </c>
      <c r="D76">
        <v>4.2311609460636045E-3</v>
      </c>
    </row>
    <row r="77" spans="1:4" x14ac:dyDescent="0.25">
      <c r="A77">
        <v>125</v>
      </c>
      <c r="D77">
        <v>4.2318984620035877E-3</v>
      </c>
    </row>
    <row r="78" spans="1:4" x14ac:dyDescent="0.25">
      <c r="A78">
        <v>126</v>
      </c>
      <c r="D78">
        <v>4.2326392410417038E-3</v>
      </c>
    </row>
    <row r="79" spans="1:4" x14ac:dyDescent="0.25">
      <c r="A79">
        <v>127</v>
      </c>
      <c r="D79">
        <v>4.2333832997850217E-3</v>
      </c>
    </row>
    <row r="80" spans="1:4" x14ac:dyDescent="0.25">
      <c r="A80">
        <v>128</v>
      </c>
      <c r="D80">
        <v>4.2341306523551846E-3</v>
      </c>
    </row>
    <row r="81" spans="1:4" x14ac:dyDescent="0.25">
      <c r="A81">
        <v>129</v>
      </c>
      <c r="D81">
        <v>4.2348813160520892E-3</v>
      </c>
    </row>
    <row r="82" spans="1:4" x14ac:dyDescent="0.25">
      <c r="A82">
        <v>130</v>
      </c>
      <c r="D82">
        <v>4.2356353056899687E-3</v>
      </c>
    </row>
    <row r="83" spans="1:4" x14ac:dyDescent="0.25">
      <c r="A83">
        <v>131</v>
      </c>
      <c r="D83">
        <v>4.2363926371417407E-3</v>
      </c>
    </row>
    <row r="84" spans="1:4" x14ac:dyDescent="0.25">
      <c r="A84">
        <v>132</v>
      </c>
      <c r="D84">
        <v>4.2371533266570109E-3</v>
      </c>
    </row>
    <row r="85" spans="1:4" x14ac:dyDescent="0.25">
      <c r="A85">
        <v>133</v>
      </c>
      <c r="D85">
        <v>4.2379173901284971E-3</v>
      </c>
    </row>
    <row r="86" spans="1:4" x14ac:dyDescent="0.25">
      <c r="A86">
        <v>134</v>
      </c>
      <c r="D86">
        <v>4.2386848438292447E-3</v>
      </c>
    </row>
    <row r="87" spans="1:4" x14ac:dyDescent="0.25">
      <c r="A87">
        <v>135</v>
      </c>
      <c r="D87">
        <v>4.2394557044223543E-3</v>
      </c>
    </row>
    <row r="88" spans="1:4" x14ac:dyDescent="0.25">
      <c r="A88">
        <v>136</v>
      </c>
      <c r="D88">
        <v>4.2402299867626628E-3</v>
      </c>
    </row>
    <row r="89" spans="1:4" x14ac:dyDescent="0.25">
      <c r="A89">
        <v>137</v>
      </c>
      <c r="D89">
        <v>4.2410077090352721E-3</v>
      </c>
    </row>
    <row r="90" spans="1:4" x14ac:dyDescent="0.25">
      <c r="A90">
        <v>138</v>
      </c>
      <c r="D90">
        <v>4.241788886896857E-3</v>
      </c>
    </row>
    <row r="91" spans="1:4" x14ac:dyDescent="0.25">
      <c r="A91">
        <v>139</v>
      </c>
      <c r="D91">
        <v>4.2425735363999309E-3</v>
      </c>
    </row>
    <row r="92" spans="1:4" x14ac:dyDescent="0.25">
      <c r="A92">
        <v>140</v>
      </c>
      <c r="D92">
        <v>4.2433616755057253E-3</v>
      </c>
    </row>
    <row r="93" spans="1:4" x14ac:dyDescent="0.25">
      <c r="A93">
        <v>141</v>
      </c>
      <c r="D93">
        <v>4.2441533196184971E-3</v>
      </c>
    </row>
    <row r="94" spans="1:4" x14ac:dyDescent="0.25">
      <c r="A94">
        <v>142</v>
      </c>
      <c r="D94">
        <v>4.2449484868159202E-3</v>
      </c>
    </row>
    <row r="95" spans="1:4" x14ac:dyDescent="0.25">
      <c r="A95">
        <v>143</v>
      </c>
      <c r="D95">
        <v>4.2457471926051794E-3</v>
      </c>
    </row>
    <row r="96" spans="1:4" x14ac:dyDescent="0.25">
      <c r="A96">
        <v>144</v>
      </c>
      <c r="D96">
        <v>4.2465494559608503E-3</v>
      </c>
    </row>
    <row r="97" spans="1:4" x14ac:dyDescent="0.25">
      <c r="A97">
        <v>145</v>
      </c>
      <c r="D97">
        <v>4.2473552925241572E-3</v>
      </c>
    </row>
    <row r="98" spans="1:4" x14ac:dyDescent="0.25">
      <c r="A98">
        <v>146</v>
      </c>
      <c r="D98">
        <v>4.2481647199008443E-3</v>
      </c>
    </row>
    <row r="99" spans="1:4" x14ac:dyDescent="0.25">
      <c r="A99">
        <v>147</v>
      </c>
      <c r="D99">
        <v>4.2489777546382895E-3</v>
      </c>
    </row>
    <row r="100" spans="1:4" x14ac:dyDescent="0.25">
      <c r="A100">
        <v>148</v>
      </c>
      <c r="D100">
        <v>4.2497944160600487E-3</v>
      </c>
    </row>
    <row r="101" spans="1:4" x14ac:dyDescent="0.25">
      <c r="A101">
        <v>149</v>
      </c>
      <c r="D101">
        <v>4.2506147201211673E-3</v>
      </c>
    </row>
    <row r="102" spans="1:4" x14ac:dyDescent="0.25">
      <c r="A102">
        <v>150</v>
      </c>
      <c r="D102">
        <v>4.2514386847974824E-3</v>
      </c>
    </row>
    <row r="103" spans="1:4" x14ac:dyDescent="0.25">
      <c r="A103">
        <v>151</v>
      </c>
      <c r="D103">
        <v>4.2522663277869948E-3</v>
      </c>
    </row>
    <row r="104" spans="1:4" x14ac:dyDescent="0.25">
      <c r="A104">
        <v>152</v>
      </c>
      <c r="D104">
        <v>4.2530976672811964E-3</v>
      </c>
    </row>
    <row r="105" spans="1:4" x14ac:dyDescent="0.25">
      <c r="A105">
        <v>153</v>
      </c>
      <c r="D105">
        <v>4.2539327212084716E-3</v>
      </c>
    </row>
    <row r="106" spans="1:4" x14ac:dyDescent="0.25">
      <c r="A106">
        <v>154</v>
      </c>
      <c r="D106">
        <v>4.2547715064207778E-3</v>
      </c>
    </row>
    <row r="107" spans="1:4" x14ac:dyDescent="0.25">
      <c r="A107">
        <v>155</v>
      </c>
      <c r="D107">
        <v>4.2556140426717581E-3</v>
      </c>
    </row>
    <row r="108" spans="1:4" x14ac:dyDescent="0.25">
      <c r="A108">
        <v>156</v>
      </c>
      <c r="D108">
        <v>4.2564603462562972E-3</v>
      </c>
    </row>
    <row r="109" spans="1:4" x14ac:dyDescent="0.25">
      <c r="A109">
        <v>157</v>
      </c>
      <c r="D109">
        <v>4.2573104372164803E-3</v>
      </c>
    </row>
    <row r="110" spans="1:4" x14ac:dyDescent="0.25">
      <c r="A110">
        <v>158</v>
      </c>
      <c r="D110">
        <v>4.2581643337262715E-3</v>
      </c>
    </row>
    <row r="111" spans="1:4" x14ac:dyDescent="0.25">
      <c r="A111">
        <v>159</v>
      </c>
      <c r="D111">
        <v>4.2590220528971011E-3</v>
      </c>
    </row>
    <row r="112" spans="1:4" x14ac:dyDescent="0.25">
      <c r="A112">
        <v>160</v>
      </c>
      <c r="D112">
        <v>4.2598836148182266E-3</v>
      </c>
    </row>
    <row r="113" spans="1:4" x14ac:dyDescent="0.25">
      <c r="A113">
        <v>161</v>
      </c>
      <c r="D113">
        <v>4.2607490368968791E-3</v>
      </c>
    </row>
    <row r="114" spans="1:4" x14ac:dyDescent="0.25">
      <c r="A114">
        <v>162</v>
      </c>
      <c r="D114">
        <v>4.2616183395734449E-3</v>
      </c>
    </row>
    <row r="115" spans="1:4" x14ac:dyDescent="0.25">
      <c r="A115">
        <v>163</v>
      </c>
      <c r="D115">
        <v>4.2624915405749487E-3</v>
      </c>
    </row>
    <row r="116" spans="1:4" x14ac:dyDescent="0.25">
      <c r="A116">
        <v>164</v>
      </c>
      <c r="D116">
        <v>4.2633686590498824E-3</v>
      </c>
    </row>
    <row r="117" spans="1:4" x14ac:dyDescent="0.25">
      <c r="A117">
        <v>165</v>
      </c>
      <c r="D117">
        <v>4.264249713900492E-3</v>
      </c>
    </row>
    <row r="118" spans="1:4" x14ac:dyDescent="0.25">
      <c r="A118">
        <v>166</v>
      </c>
      <c r="D118">
        <v>4.2651347254723561E-3</v>
      </c>
    </row>
    <row r="119" spans="1:4" x14ac:dyDescent="0.25">
      <c r="A119">
        <v>167</v>
      </c>
      <c r="D119">
        <v>4.2660237122258277E-3</v>
      </c>
    </row>
    <row r="120" spans="1:4" x14ac:dyDescent="0.25">
      <c r="A120">
        <v>168</v>
      </c>
      <c r="D120">
        <v>4.266916693220873E-3</v>
      </c>
    </row>
    <row r="121" spans="1:4" x14ac:dyDescent="0.25">
      <c r="A121">
        <v>169</v>
      </c>
      <c r="D121">
        <v>4.2678136889983918E-3</v>
      </c>
    </row>
    <row r="122" spans="1:4" x14ac:dyDescent="0.25">
      <c r="A122">
        <v>170</v>
      </c>
      <c r="D122">
        <v>4.2687147181909597E-3</v>
      </c>
    </row>
    <row r="123" spans="1:4" x14ac:dyDescent="0.25">
      <c r="A123">
        <v>171</v>
      </c>
      <c r="D123">
        <v>4.269619801769476E-3</v>
      </c>
    </row>
    <row r="124" spans="1:4" x14ac:dyDescent="0.25">
      <c r="A124">
        <v>172</v>
      </c>
      <c r="D124">
        <v>4.2705289588092958E-3</v>
      </c>
    </row>
    <row r="125" spans="1:4" x14ac:dyDescent="0.25">
      <c r="A125">
        <v>173</v>
      </c>
      <c r="D125">
        <v>4.2714422098813869E-3</v>
      </c>
    </row>
    <row r="126" spans="1:4" x14ac:dyDescent="0.25">
      <c r="A126">
        <v>174</v>
      </c>
      <c r="D126">
        <v>4.2723595745156112E-3</v>
      </c>
    </row>
    <row r="127" spans="1:4" x14ac:dyDescent="0.25">
      <c r="A127">
        <v>175</v>
      </c>
      <c r="D127">
        <v>4.2732810729025142E-3</v>
      </c>
    </row>
    <row r="128" spans="1:4" x14ac:dyDescent="0.25">
      <c r="A128">
        <v>176</v>
      </c>
      <c r="D128">
        <v>4.2742067259131543E-3</v>
      </c>
    </row>
    <row r="129" spans="1:4" x14ac:dyDescent="0.25">
      <c r="A129">
        <v>177</v>
      </c>
      <c r="D129">
        <v>4.2751365533782995E-3</v>
      </c>
    </row>
    <row r="130" spans="1:4" x14ac:dyDescent="0.25">
      <c r="A130">
        <v>178</v>
      </c>
      <c r="D130">
        <v>4.2760705758049748E-3</v>
      </c>
    </row>
    <row r="131" spans="1:4" x14ac:dyDescent="0.25">
      <c r="A131">
        <v>179</v>
      </c>
      <c r="D131">
        <v>4.2770088152973918E-3</v>
      </c>
    </row>
    <row r="132" spans="1:4" x14ac:dyDescent="0.25">
      <c r="A132">
        <v>180</v>
      </c>
      <c r="D132">
        <v>4.2779512911501312E-3</v>
      </c>
    </row>
    <row r="133" spans="1:4" x14ac:dyDescent="0.25">
      <c r="A133">
        <v>181</v>
      </c>
      <c r="D133">
        <v>4.2788980242437873E-3</v>
      </c>
    </row>
    <row r="134" spans="1:4" x14ac:dyDescent="0.25">
      <c r="A134">
        <v>182</v>
      </c>
      <c r="D134">
        <v>4.2798490370926723E-3</v>
      </c>
    </row>
    <row r="135" spans="1:4" x14ac:dyDescent="0.25">
      <c r="A135">
        <v>183</v>
      </c>
      <c r="D135">
        <v>4.2808043493697181E-3</v>
      </c>
    </row>
    <row r="136" spans="1:4" x14ac:dyDescent="0.25">
      <c r="A136">
        <v>184</v>
      </c>
      <c r="D136">
        <v>4.2817639832870612E-3</v>
      </c>
    </row>
    <row r="137" spans="1:4" x14ac:dyDescent="0.25">
      <c r="A137">
        <v>185</v>
      </c>
      <c r="D137">
        <v>4.2827279591057029E-3</v>
      </c>
    </row>
    <row r="138" spans="1:4" x14ac:dyDescent="0.25">
      <c r="A138">
        <v>186</v>
      </c>
      <c r="D138">
        <v>4.2836962996540499E-3</v>
      </c>
    </row>
    <row r="139" spans="1:4" x14ac:dyDescent="0.25">
      <c r="A139">
        <v>187</v>
      </c>
      <c r="D139">
        <v>4.28466902581464E-3</v>
      </c>
    </row>
    <row r="140" spans="1:4" x14ac:dyDescent="0.25">
      <c r="A140">
        <v>188</v>
      </c>
      <c r="D140">
        <v>4.285646160157682E-3</v>
      </c>
    </row>
    <row r="141" spans="1:4" x14ac:dyDescent="0.25">
      <c r="A141">
        <v>189</v>
      </c>
      <c r="D141">
        <v>4.2866277232898112E-3</v>
      </c>
    </row>
    <row r="142" spans="1:4" x14ac:dyDescent="0.25">
      <c r="A142">
        <v>190</v>
      </c>
      <c r="D142">
        <v>4.287613737519019E-3</v>
      </c>
    </row>
    <row r="143" spans="1:4" x14ac:dyDescent="0.25">
      <c r="A143">
        <v>191</v>
      </c>
      <c r="D143">
        <v>4.2886042259690374E-3</v>
      </c>
    </row>
    <row r="144" spans="1:4" x14ac:dyDescent="0.25">
      <c r="A144">
        <v>192</v>
      </c>
      <c r="D144">
        <v>4.2895992107340464E-3</v>
      </c>
    </row>
    <row r="145" spans="1:4" x14ac:dyDescent="0.25">
      <c r="A145">
        <v>193</v>
      </c>
      <c r="D145">
        <v>4.2905987128380556E-3</v>
      </c>
    </row>
    <row r="146" spans="1:4" x14ac:dyDescent="0.25">
      <c r="A146">
        <v>194</v>
      </c>
      <c r="D146">
        <v>4.2916027569562878E-3</v>
      </c>
    </row>
    <row r="147" spans="1:4" x14ac:dyDescent="0.25">
      <c r="A147">
        <v>195</v>
      </c>
      <c r="D147">
        <v>4.2926113639078492E-3</v>
      </c>
    </row>
    <row r="148" spans="1:4" x14ac:dyDescent="0.25">
      <c r="A148">
        <v>196</v>
      </c>
      <c r="D148">
        <v>4.2936245572301407E-3</v>
      </c>
    </row>
    <row r="149" spans="1:4" x14ac:dyDescent="0.25">
      <c r="A149">
        <v>197</v>
      </c>
      <c r="D149">
        <v>4.2946423594210524E-3</v>
      </c>
    </row>
    <row r="150" spans="1:4" x14ac:dyDescent="0.25">
      <c r="A150">
        <v>198</v>
      </c>
      <c r="D150">
        <v>4.2956647938523947E-3</v>
      </c>
    </row>
    <row r="151" spans="1:4" x14ac:dyDescent="0.25">
      <c r="A151">
        <v>199</v>
      </c>
      <c r="D151">
        <v>4.2966918847741828E-3</v>
      </c>
    </row>
    <row r="152" spans="1:4" x14ac:dyDescent="0.25">
      <c r="A152">
        <v>200</v>
      </c>
      <c r="D152">
        <v>4.2977236534588268E-3</v>
      </c>
    </row>
    <row r="153" spans="1:4" x14ac:dyDescent="0.25">
      <c r="A153">
        <v>201</v>
      </c>
      <c r="D153">
        <v>4.29876012400374E-3</v>
      </c>
    </row>
    <row r="154" spans="1:4" x14ac:dyDescent="0.25">
      <c r="A154">
        <v>202</v>
      </c>
      <c r="D154">
        <v>4.2998013214101422E-3</v>
      </c>
    </row>
    <row r="155" spans="1:4" x14ac:dyDescent="0.25">
      <c r="A155">
        <v>203</v>
      </c>
      <c r="D155">
        <v>4.3008472677026743E-3</v>
      </c>
    </row>
    <row r="156" spans="1:4" x14ac:dyDescent="0.25">
      <c r="A156">
        <v>204</v>
      </c>
      <c r="D156">
        <v>4.3018979877701069E-3</v>
      </c>
    </row>
    <row r="157" spans="1:4" x14ac:dyDescent="0.25">
      <c r="A157">
        <v>205</v>
      </c>
      <c r="D157">
        <v>4.3029535054641618E-3</v>
      </c>
    </row>
    <row r="158" spans="1:4" x14ac:dyDescent="0.25">
      <c r="A158">
        <v>206</v>
      </c>
      <c r="D158">
        <v>4.3040138445905301E-3</v>
      </c>
    </row>
    <row r="159" spans="1:4" x14ac:dyDescent="0.25">
      <c r="A159">
        <v>207</v>
      </c>
      <c r="D159">
        <v>4.3050790289098726E-3</v>
      </c>
    </row>
    <row r="160" spans="1:4" x14ac:dyDescent="0.25">
      <c r="A160">
        <v>208</v>
      </c>
      <c r="D160">
        <v>4.3061490841236156E-3</v>
      </c>
    </row>
    <row r="161" spans="1:4" x14ac:dyDescent="0.25">
      <c r="A161">
        <v>209</v>
      </c>
      <c r="D161">
        <v>4.3072240339139872E-3</v>
      </c>
    </row>
    <row r="162" spans="1:4" x14ac:dyDescent="0.25">
      <c r="A162">
        <v>210</v>
      </c>
      <c r="D162">
        <v>4.3083039039364789E-3</v>
      </c>
    </row>
    <row r="163" spans="1:4" x14ac:dyDescent="0.25">
      <c r="A163">
        <v>211</v>
      </c>
      <c r="D163">
        <v>4.309388717808468E-3</v>
      </c>
    </row>
    <row r="164" spans="1:4" x14ac:dyDescent="0.25">
      <c r="A164">
        <v>212</v>
      </c>
      <c r="D164">
        <v>4.3104785011406832E-3</v>
      </c>
    </row>
    <row r="165" spans="1:4" x14ac:dyDescent="0.25">
      <c r="A165">
        <v>213</v>
      </c>
      <c r="D165">
        <v>4.3115732795412885E-3</v>
      </c>
    </row>
    <row r="166" spans="1:4" x14ac:dyDescent="0.25">
      <c r="A166">
        <v>214</v>
      </c>
      <c r="D166">
        <v>4.3126730765542963E-3</v>
      </c>
    </row>
    <row r="167" spans="1:4" x14ac:dyDescent="0.25">
      <c r="A167">
        <v>215</v>
      </c>
      <c r="D167">
        <v>4.313777920867806E-3</v>
      </c>
    </row>
    <row r="168" spans="1:4" x14ac:dyDescent="0.25">
      <c r="A168">
        <v>216</v>
      </c>
      <c r="D168">
        <v>4.3148878349781646E-3</v>
      </c>
    </row>
    <row r="169" spans="1:4" x14ac:dyDescent="0.25">
      <c r="A169">
        <v>217</v>
      </c>
      <c r="D169">
        <v>4.3160028455225142E-3</v>
      </c>
    </row>
    <row r="170" spans="1:4" x14ac:dyDescent="0.25">
      <c r="A170">
        <v>218</v>
      </c>
      <c r="D170">
        <v>4.3171229791496742E-3</v>
      </c>
    </row>
    <row r="171" spans="1:4" x14ac:dyDescent="0.25">
      <c r="A171">
        <v>219</v>
      </c>
      <c r="D171">
        <v>4.3182482614929551E-3</v>
      </c>
    </row>
    <row r="172" spans="1:4" x14ac:dyDescent="0.25">
      <c r="A172">
        <v>220</v>
      </c>
      <c r="D172">
        <v>4.319378719254017E-3</v>
      </c>
    </row>
    <row r="173" spans="1:4" x14ac:dyDescent="0.25">
      <c r="A173">
        <v>221</v>
      </c>
      <c r="D173">
        <v>4.3205143770493164E-3</v>
      </c>
    </row>
    <row r="174" spans="1:4" x14ac:dyDescent="0.25">
      <c r="A174">
        <v>222</v>
      </c>
      <c r="D174">
        <v>4.3216552637520486E-3</v>
      </c>
    </row>
    <row r="175" spans="1:4" x14ac:dyDescent="0.25">
      <c r="A175">
        <v>223</v>
      </c>
      <c r="D175">
        <v>4.32280140404243E-3</v>
      </c>
    </row>
    <row r="176" spans="1:4" x14ac:dyDescent="0.25">
      <c r="A176">
        <v>224</v>
      </c>
      <c r="D176">
        <v>4.3239528269044857E-3</v>
      </c>
    </row>
    <row r="177" spans="1:4" x14ac:dyDescent="0.25">
      <c r="A177">
        <v>225</v>
      </c>
      <c r="D177">
        <v>4.3251095570797562E-3</v>
      </c>
    </row>
    <row r="178" spans="1:4" x14ac:dyDescent="0.25">
      <c r="A178">
        <v>226</v>
      </c>
      <c r="D178">
        <v>4.3262716236799467E-3</v>
      </c>
    </row>
    <row r="179" spans="1:4" x14ac:dyDescent="0.25">
      <c r="A179">
        <v>227</v>
      </c>
      <c r="D179">
        <v>4.327439051543383E-3</v>
      </c>
    </row>
    <row r="180" spans="1:4" x14ac:dyDescent="0.25">
      <c r="A180">
        <v>228</v>
      </c>
      <c r="D180">
        <v>4.3286118709929466E-3</v>
      </c>
    </row>
    <row r="181" spans="1:4" x14ac:dyDescent="0.25">
      <c r="A181">
        <v>229</v>
      </c>
      <c r="D181">
        <v>4.3297901080944006E-3</v>
      </c>
    </row>
    <row r="182" spans="1:4" x14ac:dyDescent="0.25">
      <c r="A182">
        <v>230</v>
      </c>
      <c r="D182">
        <v>4.3309737911472928E-3</v>
      </c>
    </row>
    <row r="183" spans="1:4" x14ac:dyDescent="0.25">
      <c r="A183">
        <v>231</v>
      </c>
      <c r="D183">
        <v>4.3321629485579645E-3</v>
      </c>
    </row>
    <row r="184" spans="1:4" x14ac:dyDescent="0.25">
      <c r="A184">
        <v>232</v>
      </c>
      <c r="D184">
        <v>4.3333576065938163E-3</v>
      </c>
    </row>
    <row r="185" spans="1:4" x14ac:dyDescent="0.25">
      <c r="A185">
        <v>233</v>
      </c>
      <c r="D185">
        <v>4.3345577960650396E-3</v>
      </c>
    </row>
    <row r="186" spans="1:4" x14ac:dyDescent="0.25">
      <c r="A186">
        <v>234</v>
      </c>
      <c r="D186">
        <v>4.3357635434103925E-3</v>
      </c>
    </row>
    <row r="187" spans="1:4" x14ac:dyDescent="0.25">
      <c r="A187">
        <v>235</v>
      </c>
      <c r="D187">
        <v>4.3369748785504203E-3</v>
      </c>
    </row>
    <row r="188" spans="1:4" x14ac:dyDescent="0.25">
      <c r="A188">
        <v>236</v>
      </c>
      <c r="D188">
        <v>4.3381918303769026E-3</v>
      </c>
    </row>
    <row r="189" spans="1:4" x14ac:dyDescent="0.25">
      <c r="A189">
        <v>237</v>
      </c>
      <c r="D189">
        <v>4.3394144279190316E-3</v>
      </c>
    </row>
    <row r="190" spans="1:4" x14ac:dyDescent="0.25">
      <c r="A190">
        <v>238</v>
      </c>
      <c r="D190">
        <v>4.3406426991813652E-3</v>
      </c>
    </row>
    <row r="191" spans="1:4" x14ac:dyDescent="0.25">
      <c r="A191">
        <v>239</v>
      </c>
      <c r="D191">
        <v>4.3418766745656418E-3</v>
      </c>
    </row>
    <row r="192" spans="1:4" x14ac:dyDescent="0.25">
      <c r="A192">
        <v>240</v>
      </c>
      <c r="D192">
        <v>4.3431163834732819E-3</v>
      </c>
    </row>
    <row r="193" spans="1:4" x14ac:dyDescent="0.25">
      <c r="A193">
        <v>241</v>
      </c>
      <c r="D193">
        <v>4.3443618554579698E-3</v>
      </c>
    </row>
    <row r="194" spans="1:4" x14ac:dyDescent="0.25">
      <c r="A194">
        <v>242</v>
      </c>
      <c r="D194">
        <v>4.3456131202008162E-3</v>
      </c>
    </row>
    <row r="195" spans="1:4" x14ac:dyDescent="0.25">
      <c r="A195">
        <v>243</v>
      </c>
      <c r="D195">
        <v>4.3468702087030749E-3</v>
      </c>
    </row>
    <row r="196" spans="1:4" x14ac:dyDescent="0.25">
      <c r="A196">
        <v>244</v>
      </c>
      <c r="D196">
        <v>4.34813315097191E-3</v>
      </c>
    </row>
    <row r="197" spans="1:4" x14ac:dyDescent="0.25">
      <c r="A197">
        <v>245</v>
      </c>
      <c r="D197">
        <v>4.3494019759955328E-3</v>
      </c>
    </row>
    <row r="198" spans="1:4" x14ac:dyDescent="0.25">
      <c r="A198">
        <v>246</v>
      </c>
      <c r="D198">
        <v>4.3506767164494548E-3</v>
      </c>
    </row>
    <row r="199" spans="1:4" x14ac:dyDescent="0.25">
      <c r="A199">
        <v>247</v>
      </c>
      <c r="D199">
        <v>4.3519574028547444E-3</v>
      </c>
    </row>
    <row r="200" spans="1:4" x14ac:dyDescent="0.25">
      <c r="A200">
        <v>248</v>
      </c>
      <c r="D200">
        <v>4.3532440647155619E-3</v>
      </c>
    </row>
    <row r="201" spans="1:4" x14ac:dyDescent="0.25">
      <c r="A201">
        <v>249</v>
      </c>
      <c r="D201">
        <v>4.3545367352877075E-3</v>
      </c>
    </row>
    <row r="202" spans="1:4" x14ac:dyDescent="0.25">
      <c r="A202">
        <v>250</v>
      </c>
      <c r="D202">
        <v>4.3558354444566327E-3</v>
      </c>
    </row>
    <row r="203" spans="1:4" x14ac:dyDescent="0.25">
      <c r="A203">
        <v>251</v>
      </c>
      <c r="D203">
        <v>4.3571402246944963E-3</v>
      </c>
    </row>
    <row r="204" spans="1:4" x14ac:dyDescent="0.25">
      <c r="A204">
        <v>252</v>
      </c>
      <c r="D204">
        <v>4.3584511062727659E-3</v>
      </c>
    </row>
    <row r="205" spans="1:4" x14ac:dyDescent="0.25">
      <c r="A205">
        <v>253</v>
      </c>
      <c r="D205">
        <v>4.3597681233032209E-3</v>
      </c>
    </row>
    <row r="206" spans="1:4" x14ac:dyDescent="0.25">
      <c r="A206">
        <v>254</v>
      </c>
      <c r="D206">
        <v>4.3609128257522389E-3</v>
      </c>
    </row>
    <row r="207" spans="1:4" x14ac:dyDescent="0.25">
      <c r="A207">
        <v>255</v>
      </c>
      <c r="D207">
        <v>4.3620621166703347E-3</v>
      </c>
    </row>
    <row r="208" spans="1:4" x14ac:dyDescent="0.25">
      <c r="A208">
        <v>256</v>
      </c>
      <c r="D208">
        <v>4.3632160194211267E-3</v>
      </c>
    </row>
    <row r="209" spans="1:4" x14ac:dyDescent="0.25">
      <c r="A209">
        <v>257</v>
      </c>
      <c r="D209">
        <v>4.364374557560227E-3</v>
      </c>
    </row>
    <row r="210" spans="1:4" x14ac:dyDescent="0.25">
      <c r="A210">
        <v>258</v>
      </c>
      <c r="D210">
        <v>4.3655377548423337E-3</v>
      </c>
    </row>
    <row r="211" spans="1:4" x14ac:dyDescent="0.25">
      <c r="A211">
        <v>259</v>
      </c>
      <c r="D211">
        <v>4.3667056365077972E-3</v>
      </c>
    </row>
    <row r="212" spans="1:4" x14ac:dyDescent="0.25">
      <c r="A212">
        <v>260</v>
      </c>
      <c r="D212">
        <v>4.3678782242333224E-3</v>
      </c>
    </row>
    <row r="213" spans="1:4" x14ac:dyDescent="0.25">
      <c r="A213">
        <v>261</v>
      </c>
      <c r="D213">
        <v>4.369055544958019E-3</v>
      </c>
    </row>
    <row r="214" spans="1:4" x14ac:dyDescent="0.25">
      <c r="A214">
        <v>262</v>
      </c>
      <c r="D214">
        <v>4.3702376220892793E-3</v>
      </c>
    </row>
    <row r="215" spans="1:4" x14ac:dyDescent="0.25">
      <c r="A215">
        <v>263</v>
      </c>
      <c r="D215">
        <v>4.3714244805129381E-3</v>
      </c>
    </row>
    <row r="216" spans="1:4" x14ac:dyDescent="0.25">
      <c r="A216">
        <v>264</v>
      </c>
      <c r="D216">
        <v>4.3726161428177127E-3</v>
      </c>
    </row>
    <row r="217" spans="1:4" x14ac:dyDescent="0.25">
      <c r="A217">
        <v>265</v>
      </c>
      <c r="D217">
        <v>4.3738126369538945E-3</v>
      </c>
    </row>
    <row r="218" spans="1:4" x14ac:dyDescent="0.25">
      <c r="A218">
        <v>266</v>
      </c>
      <c r="D218">
        <v>4.3750139563065006E-3</v>
      </c>
    </row>
    <row r="219" spans="1:4" x14ac:dyDescent="0.25">
      <c r="A219">
        <v>267</v>
      </c>
      <c r="D219">
        <v>4.3762201262665529E-3</v>
      </c>
    </row>
    <row r="220" spans="1:4" x14ac:dyDescent="0.25">
      <c r="A220">
        <v>268</v>
      </c>
      <c r="D220">
        <v>4.3774311698941007E-3</v>
      </c>
    </row>
    <row r="221" spans="1:4" x14ac:dyDescent="0.25">
      <c r="A221">
        <v>269</v>
      </c>
      <c r="D221">
        <v>4.3786471157124755E-3</v>
      </c>
    </row>
    <row r="222" spans="1:4" x14ac:dyDescent="0.25">
      <c r="A222">
        <v>270</v>
      </c>
      <c r="D222">
        <v>4.3798679860305237E-3</v>
      </c>
    </row>
    <row r="223" spans="1:4" x14ac:dyDescent="0.25">
      <c r="A223">
        <v>271</v>
      </c>
      <c r="D223">
        <v>4.381093809981103E-3</v>
      </c>
    </row>
    <row r="224" spans="1:4" x14ac:dyDescent="0.25">
      <c r="A224">
        <v>272</v>
      </c>
      <c r="D224">
        <v>4.3823246104208327E-3</v>
      </c>
    </row>
    <row r="225" spans="1:4" x14ac:dyDescent="0.25">
      <c r="A225">
        <v>273</v>
      </c>
      <c r="D225">
        <v>4.3835604131421116E-3</v>
      </c>
    </row>
    <row r="226" spans="1:4" x14ac:dyDescent="0.25">
      <c r="A226">
        <v>274</v>
      </c>
      <c r="D226">
        <v>4.3848012468944274E-3</v>
      </c>
    </row>
    <row r="227" spans="1:4" x14ac:dyDescent="0.25">
      <c r="A227">
        <v>275</v>
      </c>
      <c r="D227">
        <v>4.3860471354358558E-3</v>
      </c>
    </row>
    <row r="228" spans="1:4" x14ac:dyDescent="0.25">
      <c r="A228">
        <v>276</v>
      </c>
      <c r="D228">
        <v>4.3872981068383797E-3</v>
      </c>
    </row>
    <row r="229" spans="1:4" x14ac:dyDescent="0.25">
      <c r="A229">
        <v>277</v>
      </c>
      <c r="D229">
        <v>4.3885541854752179E-3</v>
      </c>
    </row>
    <row r="230" spans="1:4" x14ac:dyDescent="0.25">
      <c r="A230">
        <v>278</v>
      </c>
      <c r="D230">
        <v>4.3898153402133168E-3</v>
      </c>
    </row>
    <row r="231" spans="1:4" x14ac:dyDescent="0.25">
      <c r="A231">
        <v>279</v>
      </c>
      <c r="D231">
        <v>4.3910815950256154E-3</v>
      </c>
    </row>
    <row r="232" spans="1:4" x14ac:dyDescent="0.25">
      <c r="A232">
        <v>280</v>
      </c>
      <c r="D232">
        <v>4.3923529769259451E-3</v>
      </c>
    </row>
    <row r="233" spans="1:4" x14ac:dyDescent="0.25">
      <c r="A233">
        <v>281</v>
      </c>
      <c r="D233">
        <v>4.3936295132939911E-3</v>
      </c>
    </row>
    <row r="234" spans="1:4" x14ac:dyDescent="0.25">
      <c r="A234">
        <v>282</v>
      </c>
      <c r="D234">
        <v>4.3949112318864411E-3</v>
      </c>
    </row>
    <row r="235" spans="1:4" x14ac:dyDescent="0.25">
      <c r="A235">
        <v>283</v>
      </c>
      <c r="D235">
        <v>4.3961981594572413E-3</v>
      </c>
    </row>
    <row r="236" spans="1:4" x14ac:dyDescent="0.25">
      <c r="A236">
        <v>284</v>
      </c>
      <c r="D236">
        <v>4.3974903217323374E-3</v>
      </c>
    </row>
    <row r="237" spans="1:4" x14ac:dyDescent="0.25">
      <c r="A237">
        <v>285</v>
      </c>
      <c r="D237">
        <v>4.3987877489976551E-3</v>
      </c>
    </row>
    <row r="238" spans="1:4" x14ac:dyDescent="0.25">
      <c r="A238">
        <v>286</v>
      </c>
      <c r="D238">
        <v>4.4000904677642472E-3</v>
      </c>
    </row>
    <row r="239" spans="1:4" x14ac:dyDescent="0.25">
      <c r="A239">
        <v>287</v>
      </c>
      <c r="D239">
        <v>4.4013985049163751E-3</v>
      </c>
    </row>
    <row r="240" spans="1:4" x14ac:dyDescent="0.25">
      <c r="A240">
        <v>288</v>
      </c>
      <c r="D240">
        <v>4.4027118891452575E-3</v>
      </c>
    </row>
    <row r="241" spans="1:4" x14ac:dyDescent="0.25">
      <c r="A241">
        <v>289</v>
      </c>
      <c r="D241">
        <v>4.4040306495702905E-3</v>
      </c>
    </row>
    <row r="242" spans="1:4" x14ac:dyDescent="0.25">
      <c r="A242">
        <v>290</v>
      </c>
      <c r="D242">
        <v>4.4053548745682488E-3</v>
      </c>
    </row>
    <row r="243" spans="1:4" x14ac:dyDescent="0.25">
      <c r="A243">
        <v>291</v>
      </c>
      <c r="D243">
        <v>4.4066845923245159E-3</v>
      </c>
    </row>
    <row r="244" spans="1:4" x14ac:dyDescent="0.25">
      <c r="A244">
        <v>292</v>
      </c>
      <c r="D244">
        <v>4.4080198343155611E-3</v>
      </c>
    </row>
    <row r="245" spans="1:4" x14ac:dyDescent="0.25">
      <c r="A245">
        <v>293</v>
      </c>
      <c r="D245">
        <v>4.409360629614615E-3</v>
      </c>
    </row>
    <row r="246" spans="1:4" x14ac:dyDescent="0.25">
      <c r="A246">
        <v>294</v>
      </c>
      <c r="D246">
        <v>4.4107070047961867E-3</v>
      </c>
    </row>
    <row r="247" spans="1:4" x14ac:dyDescent="0.25">
      <c r="A247">
        <v>295</v>
      </c>
      <c r="D247">
        <v>4.4120589927103384E-3</v>
      </c>
    </row>
    <row r="248" spans="1:4" x14ac:dyDescent="0.25">
      <c r="A248">
        <v>296</v>
      </c>
      <c r="D248">
        <v>4.413416620839522E-3</v>
      </c>
    </row>
    <row r="249" spans="1:4" x14ac:dyDescent="0.25">
      <c r="A249">
        <v>297</v>
      </c>
      <c r="D249">
        <v>4.4147799200413701E-3</v>
      </c>
    </row>
    <row r="250" spans="1:4" x14ac:dyDescent="0.25">
      <c r="A250">
        <v>298</v>
      </c>
      <c r="D250">
        <v>4.4161489201812974E-3</v>
      </c>
    </row>
    <row r="251" spans="1:4" x14ac:dyDescent="0.25">
      <c r="A251">
        <v>299</v>
      </c>
      <c r="D251">
        <v>4.4175236530929023E-3</v>
      </c>
    </row>
    <row r="252" spans="1:4" x14ac:dyDescent="0.25">
      <c r="A252">
        <v>300</v>
      </c>
      <c r="D252">
        <v>4.41890414663335E-3</v>
      </c>
    </row>
    <row r="253" spans="1:4" x14ac:dyDescent="0.25">
      <c r="A253">
        <v>301</v>
      </c>
      <c r="D253">
        <v>4.4202904336154919E-3</v>
      </c>
    </row>
    <row r="254" spans="1:4" x14ac:dyDescent="0.25">
      <c r="A254">
        <v>302</v>
      </c>
      <c r="D254">
        <v>4.4216825443772045E-3</v>
      </c>
    </row>
    <row r="255" spans="1:4" x14ac:dyDescent="0.25">
      <c r="A255">
        <v>303</v>
      </c>
      <c r="D255">
        <v>4.4230805097551828E-3</v>
      </c>
    </row>
    <row r="256" spans="1:4" x14ac:dyDescent="0.25">
      <c r="A256">
        <v>304</v>
      </c>
      <c r="D256">
        <v>4.424484361099457E-3</v>
      </c>
    </row>
    <row r="257" spans="1:4" x14ac:dyDescent="0.25">
      <c r="A257">
        <v>305</v>
      </c>
      <c r="D257">
        <v>4.4258941318281175E-3</v>
      </c>
    </row>
    <row r="258" spans="1:4" x14ac:dyDescent="0.25">
      <c r="A258">
        <v>306</v>
      </c>
      <c r="D258">
        <v>4.4273098497495094E-3</v>
      </c>
    </row>
    <row r="259" spans="1:4" x14ac:dyDescent="0.25">
      <c r="A259">
        <v>307</v>
      </c>
      <c r="D259">
        <v>4.428731549356137E-3</v>
      </c>
    </row>
    <row r="260" spans="1:4" x14ac:dyDescent="0.25">
      <c r="A260">
        <v>308</v>
      </c>
      <c r="D260">
        <v>4.4301592626208343E-3</v>
      </c>
    </row>
    <row r="261" spans="1:4" x14ac:dyDescent="0.25">
      <c r="A261">
        <v>309</v>
      </c>
      <c r="D261">
        <v>4.4315930220579034E-3</v>
      </c>
    </row>
    <row r="262" spans="1:4" x14ac:dyDescent="0.25">
      <c r="A262">
        <v>310</v>
      </c>
      <c r="D262">
        <v>4.4330328591987798E-3</v>
      </c>
    </row>
    <row r="263" spans="1:4" x14ac:dyDescent="0.25">
      <c r="A263">
        <v>311</v>
      </c>
      <c r="D263">
        <v>4.4344788061411013E-3</v>
      </c>
    </row>
    <row r="264" spans="1:4" x14ac:dyDescent="0.25">
      <c r="A264">
        <v>312</v>
      </c>
      <c r="D264">
        <v>4.4359308971113924E-3</v>
      </c>
    </row>
    <row r="265" spans="1:4" x14ac:dyDescent="0.25">
      <c r="A265">
        <v>313</v>
      </c>
      <c r="D265">
        <v>4.4373891653740234E-3</v>
      </c>
    </row>
    <row r="266" spans="1:4" x14ac:dyDescent="0.25">
      <c r="A266">
        <v>314</v>
      </c>
      <c r="D266">
        <v>4.4388537054304801E-3</v>
      </c>
    </row>
    <row r="267" spans="1:4" x14ac:dyDescent="0.25">
      <c r="A267">
        <v>315</v>
      </c>
      <c r="D267">
        <v>4.4403245512500238E-3</v>
      </c>
    </row>
    <row r="268" spans="1:4" x14ac:dyDescent="0.25">
      <c r="A268">
        <v>316</v>
      </c>
      <c r="D268">
        <v>4.4418017373928824E-3</v>
      </c>
    </row>
    <row r="269" spans="1:4" x14ac:dyDescent="0.25">
      <c r="A269">
        <v>317</v>
      </c>
      <c r="D269">
        <v>4.4432852974528071E-3</v>
      </c>
    </row>
    <row r="270" spans="1:4" x14ac:dyDescent="0.25">
      <c r="A270">
        <v>318</v>
      </c>
      <c r="D270">
        <v>4.4447752656271503E-3</v>
      </c>
    </row>
    <row r="271" spans="1:4" x14ac:dyDescent="0.25">
      <c r="A271">
        <v>319</v>
      </c>
      <c r="D271">
        <v>4.4462716767411717E-3</v>
      </c>
    </row>
    <row r="272" spans="1:4" x14ac:dyDescent="0.25">
      <c r="A272">
        <v>320</v>
      </c>
      <c r="D272">
        <v>4.4477745679044637E-3</v>
      </c>
    </row>
    <row r="273" spans="1:4" x14ac:dyDescent="0.25">
      <c r="A273">
        <v>321</v>
      </c>
      <c r="D273">
        <v>4.449283971987939E-3</v>
      </c>
    </row>
    <row r="274" spans="1:4" x14ac:dyDescent="0.25">
      <c r="A274">
        <v>322</v>
      </c>
      <c r="D274">
        <v>4.4507999241243986E-3</v>
      </c>
    </row>
    <row r="275" spans="1:4" x14ac:dyDescent="0.25">
      <c r="A275">
        <v>323</v>
      </c>
      <c r="D275">
        <v>4.452322461770397E-3</v>
      </c>
    </row>
    <row r="276" spans="1:4" x14ac:dyDescent="0.25">
      <c r="A276">
        <v>324</v>
      </c>
      <c r="D276">
        <v>4.4538516197565959E-3</v>
      </c>
    </row>
    <row r="277" spans="1:4" x14ac:dyDescent="0.25">
      <c r="A277">
        <v>325</v>
      </c>
      <c r="D277">
        <v>4.4553874335988442E-3</v>
      </c>
    </row>
    <row r="278" spans="1:4" x14ac:dyDescent="0.25">
      <c r="A278">
        <v>326</v>
      </c>
      <c r="D278">
        <v>4.4569300960238395E-3</v>
      </c>
    </row>
    <row r="279" spans="1:4" x14ac:dyDescent="0.25">
      <c r="A279">
        <v>327</v>
      </c>
      <c r="D279">
        <v>4.458479643336349E-3</v>
      </c>
    </row>
    <row r="280" spans="1:4" x14ac:dyDescent="0.25">
      <c r="A280">
        <v>328</v>
      </c>
      <c r="D280">
        <v>4.460036112511289E-3</v>
      </c>
    </row>
    <row r="281" spans="1:4" x14ac:dyDescent="0.25">
      <c r="A281">
        <v>329</v>
      </c>
      <c r="D281">
        <v>4.4615995429565444E-3</v>
      </c>
    </row>
    <row r="282" spans="1:4" x14ac:dyDescent="0.25">
      <c r="A282">
        <v>330</v>
      </c>
      <c r="D282">
        <v>4.4631699730749196E-3</v>
      </c>
    </row>
    <row r="283" spans="1:4" x14ac:dyDescent="0.25">
      <c r="A283">
        <v>331</v>
      </c>
      <c r="D283">
        <v>4.4647474403139396E-3</v>
      </c>
    </row>
    <row r="284" spans="1:4" x14ac:dyDescent="0.25">
      <c r="A284">
        <v>332</v>
      </c>
      <c r="D284">
        <v>4.4663319845676041E-3</v>
      </c>
    </row>
    <row r="285" spans="1:4" x14ac:dyDescent="0.25">
      <c r="A285">
        <v>333</v>
      </c>
      <c r="D285">
        <v>4.4679236412641784E-3</v>
      </c>
    </row>
    <row r="286" spans="1:4" x14ac:dyDescent="0.25">
      <c r="A286">
        <v>334</v>
      </c>
      <c r="D286">
        <v>4.4695224535365331E-3</v>
      </c>
    </row>
    <row r="287" spans="1:4" x14ac:dyDescent="0.25">
      <c r="A287">
        <v>335</v>
      </c>
      <c r="D287">
        <v>4.4711284583323204E-3</v>
      </c>
    </row>
    <row r="288" spans="1:4" x14ac:dyDescent="0.25">
      <c r="A288">
        <v>336</v>
      </c>
      <c r="D288">
        <v>4.4727416968558522E-3</v>
      </c>
    </row>
    <row r="289" spans="1:4" x14ac:dyDescent="0.25">
      <c r="A289">
        <v>337</v>
      </c>
      <c r="D289">
        <v>4.4743622093391831E-3</v>
      </c>
    </row>
    <row r="290" spans="1:4" x14ac:dyDescent="0.25">
      <c r="A290">
        <v>338</v>
      </c>
      <c r="D290">
        <v>4.4759900954550996E-3</v>
      </c>
    </row>
    <row r="291" spans="1:4" x14ac:dyDescent="0.25">
      <c r="A291">
        <v>339</v>
      </c>
      <c r="D291">
        <v>4.477625399922561E-3</v>
      </c>
    </row>
    <row r="292" spans="1:4" x14ac:dyDescent="0.25">
      <c r="A292">
        <v>340</v>
      </c>
      <c r="D292">
        <v>4.4792681593734387E-3</v>
      </c>
    </row>
    <row r="293" spans="1:4" x14ac:dyDescent="0.25">
      <c r="A293">
        <v>341</v>
      </c>
      <c r="D293">
        <v>4.4809184201845325E-3</v>
      </c>
    </row>
    <row r="294" spans="1:4" x14ac:dyDescent="0.25">
      <c r="A294">
        <v>342</v>
      </c>
      <c r="D294">
        <v>4.4825762188169214E-3</v>
      </c>
    </row>
    <row r="295" spans="1:4" x14ac:dyDescent="0.25">
      <c r="A295">
        <v>343</v>
      </c>
      <c r="D295">
        <v>4.4842416015367448E-3</v>
      </c>
    </row>
    <row r="296" spans="1:4" x14ac:dyDescent="0.25">
      <c r="A296">
        <v>344</v>
      </c>
      <c r="D296">
        <v>4.4859146064259517E-3</v>
      </c>
    </row>
    <row r="297" spans="1:4" x14ac:dyDescent="0.25">
      <c r="A297">
        <v>345</v>
      </c>
      <c r="D297">
        <v>4.4875952796973335E-3</v>
      </c>
    </row>
    <row r="298" spans="1:4" x14ac:dyDescent="0.25">
      <c r="A298">
        <v>346</v>
      </c>
      <c r="D298">
        <v>4.4892836629440601E-3</v>
      </c>
    </row>
    <row r="299" spans="1:4" x14ac:dyDescent="0.25">
      <c r="A299">
        <v>347</v>
      </c>
      <c r="D299">
        <v>4.4909797967872594E-3</v>
      </c>
    </row>
    <row r="300" spans="1:4" x14ac:dyDescent="0.25">
      <c r="A300">
        <v>348</v>
      </c>
      <c r="D300">
        <v>4.4926837282810873E-3</v>
      </c>
    </row>
    <row r="301" spans="1:4" x14ac:dyDescent="0.25">
      <c r="A301">
        <v>349</v>
      </c>
      <c r="D301">
        <v>4.4943954979479173E-3</v>
      </c>
    </row>
    <row r="302" spans="1:4" x14ac:dyDescent="0.25">
      <c r="A302">
        <v>350</v>
      </c>
      <c r="D302">
        <v>4.4961152784103601E-3</v>
      </c>
    </row>
    <row r="303" spans="1:4" x14ac:dyDescent="0.25">
      <c r="A303">
        <v>351</v>
      </c>
      <c r="D303">
        <v>4.4978431086397843E-3</v>
      </c>
    </row>
    <row r="304" spans="1:4" x14ac:dyDescent="0.25">
      <c r="A304">
        <v>352</v>
      </c>
      <c r="D304">
        <v>4.49957903975386E-3</v>
      </c>
    </row>
    <row r="305" spans="1:4" x14ac:dyDescent="0.25">
      <c r="A305">
        <v>353</v>
      </c>
      <c r="D305">
        <v>4.5013231144106526E-3</v>
      </c>
    </row>
    <row r="306" spans="1:4" x14ac:dyDescent="0.25">
      <c r="A306">
        <v>354</v>
      </c>
      <c r="D306">
        <v>4.5030753780726414E-3</v>
      </c>
    </row>
    <row r="307" spans="1:4" x14ac:dyDescent="0.25">
      <c r="A307">
        <v>355</v>
      </c>
      <c r="D307">
        <v>4.5048358771741697E-3</v>
      </c>
    </row>
    <row r="308" spans="1:4" x14ac:dyDescent="0.25">
      <c r="A308">
        <v>356</v>
      </c>
      <c r="D308">
        <v>4.5066046590690545E-3</v>
      </c>
    </row>
    <row r="309" spans="1:4" x14ac:dyDescent="0.25">
      <c r="A309">
        <v>357</v>
      </c>
      <c r="D309">
        <v>4.5083817702072952E-3</v>
      </c>
    </row>
    <row r="310" spans="1:4" x14ac:dyDescent="0.25">
      <c r="A310">
        <v>358</v>
      </c>
      <c r="D310">
        <v>4.5101672580179055E-3</v>
      </c>
    </row>
    <row r="311" spans="1:4" x14ac:dyDescent="0.25">
      <c r="A311">
        <v>359</v>
      </c>
      <c r="D311">
        <v>4.5119611689559838E-3</v>
      </c>
    </row>
    <row r="312" spans="1:4" x14ac:dyDescent="0.25">
      <c r="A312">
        <v>360</v>
      </c>
      <c r="D312">
        <v>4.513763550489676E-3</v>
      </c>
    </row>
    <row r="313" spans="1:4" x14ac:dyDescent="0.25">
      <c r="A313">
        <v>361</v>
      </c>
      <c r="D313">
        <v>4.5155744510825485E-3</v>
      </c>
    </row>
    <row r="314" spans="1:4" x14ac:dyDescent="0.25">
      <c r="A314">
        <v>362</v>
      </c>
      <c r="D314">
        <v>4.5173940746320038E-3</v>
      </c>
    </row>
    <row r="315" spans="1:4" x14ac:dyDescent="0.25">
      <c r="A315">
        <v>363</v>
      </c>
      <c r="D315">
        <v>4.5192224745105669E-3</v>
      </c>
    </row>
    <row r="316" spans="1:4" x14ac:dyDescent="0.25">
      <c r="A316">
        <v>364</v>
      </c>
      <c r="D316">
        <v>4.5210596972495871E-3</v>
      </c>
    </row>
    <row r="317" spans="1:4" x14ac:dyDescent="0.25">
      <c r="A317">
        <v>365</v>
      </c>
      <c r="D317">
        <v>4.5229057943420824E-3</v>
      </c>
    </row>
    <row r="318" spans="1:4" x14ac:dyDescent="0.25">
      <c r="A318">
        <v>366</v>
      </c>
      <c r="D318">
        <v>4.5247608163868124E-3</v>
      </c>
    </row>
    <row r="319" spans="1:4" x14ac:dyDescent="0.25">
      <c r="A319">
        <v>367</v>
      </c>
      <c r="D319">
        <v>4.5266248150500205E-3</v>
      </c>
    </row>
    <row r="320" spans="1:4" x14ac:dyDescent="0.25">
      <c r="A320">
        <v>368</v>
      </c>
      <c r="D320">
        <v>4.5284978390352807E-3</v>
      </c>
    </row>
    <row r="321" spans="1:4" x14ac:dyDescent="0.25">
      <c r="A321">
        <v>369</v>
      </c>
      <c r="D321">
        <v>4.5303799421726274E-3</v>
      </c>
    </row>
    <row r="322" spans="1:4" x14ac:dyDescent="0.25">
      <c r="A322">
        <v>370</v>
      </c>
      <c r="D322">
        <v>4.5322711774013931E-3</v>
      </c>
    </row>
    <row r="323" spans="1:4" x14ac:dyDescent="0.25">
      <c r="A323">
        <v>371</v>
      </c>
      <c r="D323">
        <v>4.5341715946823182E-3</v>
      </c>
    </row>
    <row r="324" spans="1:4" x14ac:dyDescent="0.25">
      <c r="A324">
        <v>372</v>
      </c>
      <c r="D324">
        <v>4.536081247127146E-3</v>
      </c>
    </row>
    <row r="325" spans="1:4" x14ac:dyDescent="0.25">
      <c r="A325">
        <v>373</v>
      </c>
      <c r="D325">
        <v>4.5380001910933689E-3</v>
      </c>
    </row>
    <row r="326" spans="1:4" x14ac:dyDescent="0.25">
      <c r="A326">
        <v>374</v>
      </c>
      <c r="D326">
        <v>4.539928569826491E-3</v>
      </c>
    </row>
    <row r="327" spans="1:4" x14ac:dyDescent="0.25">
      <c r="A327">
        <v>375</v>
      </c>
      <c r="D327">
        <v>4.5418664416456882E-3</v>
      </c>
    </row>
    <row r="328" spans="1:4" x14ac:dyDescent="0.25">
      <c r="A328">
        <v>376</v>
      </c>
      <c r="D328">
        <v>4.5438138576833226E-3</v>
      </c>
    </row>
    <row r="329" spans="1:4" x14ac:dyDescent="0.25">
      <c r="A329">
        <v>377</v>
      </c>
      <c r="D329">
        <v>4.5457708765730053E-3</v>
      </c>
    </row>
    <row r="330" spans="1:4" x14ac:dyDescent="0.25">
      <c r="A330">
        <v>378</v>
      </c>
      <c r="D330">
        <v>4.5477375539162909E-3</v>
      </c>
    </row>
    <row r="331" spans="1:4" x14ac:dyDescent="0.25">
      <c r="A331">
        <v>379</v>
      </c>
      <c r="D331">
        <v>4.5497139422941164E-3</v>
      </c>
    </row>
    <row r="332" spans="1:4" x14ac:dyDescent="0.25">
      <c r="A332">
        <v>380</v>
      </c>
      <c r="D332">
        <v>4.551700101881483E-3</v>
      </c>
    </row>
    <row r="333" spans="1:4" x14ac:dyDescent="0.25">
      <c r="A333">
        <v>381</v>
      </c>
      <c r="D333">
        <v>4.5536960855126077E-3</v>
      </c>
    </row>
    <row r="334" spans="1:4" x14ac:dyDescent="0.25">
      <c r="A334">
        <v>382</v>
      </c>
      <c r="D334">
        <v>4.555701953756955E-3</v>
      </c>
    </row>
    <row r="335" spans="1:4" x14ac:dyDescent="0.25">
      <c r="A335">
        <v>383</v>
      </c>
      <c r="D335">
        <v>4.5577177641048447E-3</v>
      </c>
    </row>
    <row r="336" spans="1:4" x14ac:dyDescent="0.25">
      <c r="A336">
        <v>384</v>
      </c>
      <c r="D336">
        <v>4.559743570989587E-3</v>
      </c>
    </row>
    <row r="337" spans="1:4" x14ac:dyDescent="0.25">
      <c r="A337">
        <v>385</v>
      </c>
      <c r="D337">
        <v>4.5617794366376741E-3</v>
      </c>
    </row>
    <row r="338" spans="1:4" x14ac:dyDescent="0.25">
      <c r="A338">
        <v>386</v>
      </c>
      <c r="D338">
        <v>4.5638254180474808E-3</v>
      </c>
    </row>
    <row r="339" spans="1:4" x14ac:dyDescent="0.25">
      <c r="A339">
        <v>387</v>
      </c>
      <c r="D339">
        <v>4.5658815734844075E-3</v>
      </c>
    </row>
    <row r="340" spans="1:4" x14ac:dyDescent="0.25">
      <c r="A340">
        <v>388</v>
      </c>
      <c r="D340">
        <v>4.5679479647822551E-3</v>
      </c>
    </row>
    <row r="341" spans="1:4" x14ac:dyDescent="0.25">
      <c r="A341">
        <v>389</v>
      </c>
      <c r="D341">
        <v>4.5700246506640771E-3</v>
      </c>
    </row>
    <row r="342" spans="1:4" x14ac:dyDescent="0.25">
      <c r="A342">
        <v>390</v>
      </c>
      <c r="D342">
        <v>4.5721116934390538E-3</v>
      </c>
    </row>
    <row r="343" spans="1:4" x14ac:dyDescent="0.25">
      <c r="A343">
        <v>391</v>
      </c>
      <c r="D343">
        <v>4.574209150054665E-3</v>
      </c>
    </row>
    <row r="344" spans="1:4" x14ac:dyDescent="0.25">
      <c r="A344">
        <v>392</v>
      </c>
      <c r="D344">
        <v>4.576317085558999E-3</v>
      </c>
    </row>
    <row r="345" spans="1:4" x14ac:dyDescent="0.25">
      <c r="A345">
        <v>393</v>
      </c>
      <c r="D345">
        <v>4.5784355619259715E-3</v>
      </c>
    </row>
    <row r="346" spans="1:4" x14ac:dyDescent="0.25">
      <c r="A346">
        <v>394</v>
      </c>
      <c r="D346">
        <v>4.580564637966595E-3</v>
      </c>
    </row>
    <row r="347" spans="1:4" x14ac:dyDescent="0.25">
      <c r="A347">
        <v>395</v>
      </c>
      <c r="D347">
        <v>4.5827043784295368E-3</v>
      </c>
    </row>
    <row r="348" spans="1:4" x14ac:dyDescent="0.25">
      <c r="A348">
        <v>396</v>
      </c>
      <c r="D348">
        <v>4.5848548472833582E-3</v>
      </c>
    </row>
    <row r="349" spans="1:4" x14ac:dyDescent="0.25">
      <c r="A349">
        <v>397</v>
      </c>
      <c r="D349">
        <v>4.5870161075847347E-3</v>
      </c>
    </row>
    <row r="350" spans="1:4" x14ac:dyDescent="0.25">
      <c r="A350">
        <v>398</v>
      </c>
      <c r="D350">
        <v>4.5891881935804417E-3</v>
      </c>
    </row>
    <row r="351" spans="1:4" x14ac:dyDescent="0.25">
      <c r="A351">
        <v>399</v>
      </c>
      <c r="D351">
        <v>4.5913711636893333E-3</v>
      </c>
    </row>
    <row r="352" spans="1:4" x14ac:dyDescent="0.25">
      <c r="A352">
        <v>400</v>
      </c>
      <c r="D352">
        <v>4.5935650871726692E-3</v>
      </c>
    </row>
    <row r="353" spans="1:4" x14ac:dyDescent="0.25">
      <c r="A353">
        <v>401</v>
      </c>
      <c r="D353">
        <v>4.5957700301465648E-3</v>
      </c>
    </row>
    <row r="354" spans="1:4" x14ac:dyDescent="0.25">
      <c r="A354">
        <v>402</v>
      </c>
      <c r="D354">
        <v>4.5979860555011732E-3</v>
      </c>
    </row>
    <row r="355" spans="1:4" x14ac:dyDescent="0.25">
      <c r="A355">
        <v>403</v>
      </c>
      <c r="D355">
        <v>4.6002132324088714E-3</v>
      </c>
    </row>
    <row r="356" spans="1:4" x14ac:dyDescent="0.25">
      <c r="A356">
        <v>404</v>
      </c>
      <c r="D356">
        <v>4.602451624463425E-3</v>
      </c>
    </row>
    <row r="357" spans="1:4" x14ac:dyDescent="0.25">
      <c r="A357">
        <v>405</v>
      </c>
      <c r="D357">
        <v>4.6047013015753976E-3</v>
      </c>
    </row>
    <row r="358" spans="1:4" x14ac:dyDescent="0.25">
      <c r="A358">
        <v>406</v>
      </c>
      <c r="D358">
        <v>4.6069623280454355E-3</v>
      </c>
    </row>
    <row r="359" spans="1:4" x14ac:dyDescent="0.25">
      <c r="A359">
        <v>407</v>
      </c>
      <c r="D359">
        <v>4.6092347769902189E-3</v>
      </c>
    </row>
    <row r="360" spans="1:4" x14ac:dyDescent="0.25">
      <c r="A360">
        <v>408</v>
      </c>
      <c r="D360">
        <v>4.611518713488384E-3</v>
      </c>
    </row>
    <row r="361" spans="1:4" x14ac:dyDescent="0.25">
      <c r="A361">
        <v>409</v>
      </c>
      <c r="D361">
        <v>4.6138142090734434E-3</v>
      </c>
    </row>
    <row r="362" spans="1:4" x14ac:dyDescent="0.25">
      <c r="A362">
        <v>410</v>
      </c>
      <c r="D362">
        <v>4.6161213295853772E-3</v>
      </c>
    </row>
    <row r="363" spans="1:4" x14ac:dyDescent="0.25">
      <c r="A363">
        <v>411</v>
      </c>
      <c r="D363">
        <v>4.6184401498659735E-3</v>
      </c>
    </row>
    <row r="364" spans="1:4" x14ac:dyDescent="0.25">
      <c r="A364">
        <v>412</v>
      </c>
      <c r="D364">
        <v>4.6207707390788924E-3</v>
      </c>
    </row>
    <row r="365" spans="1:4" x14ac:dyDescent="0.25">
      <c r="A365">
        <v>413</v>
      </c>
      <c r="D365">
        <v>4.6231131680442954E-3</v>
      </c>
    </row>
    <row r="366" spans="1:4" x14ac:dyDescent="0.25">
      <c r="A366">
        <v>414</v>
      </c>
      <c r="D366">
        <v>4.6254675092811193E-3</v>
      </c>
    </row>
    <row r="367" spans="1:4" x14ac:dyDescent="0.25">
      <c r="A367">
        <v>415</v>
      </c>
      <c r="D367">
        <v>4.6278338320046557E-3</v>
      </c>
    </row>
    <row r="368" spans="1:4" x14ac:dyDescent="0.25">
      <c r="A368">
        <v>416</v>
      </c>
      <c r="D368">
        <v>4.6302122147020208E-3</v>
      </c>
    </row>
    <row r="369" spans="1:4" x14ac:dyDescent="0.25">
      <c r="A369">
        <v>417</v>
      </c>
      <c r="D369">
        <v>4.6326027275634092E-3</v>
      </c>
    </row>
    <row r="370" spans="1:4" x14ac:dyDescent="0.25">
      <c r="A370">
        <v>418</v>
      </c>
      <c r="D370">
        <v>4.6350054450346352E-3</v>
      </c>
    </row>
    <row r="371" spans="1:4" x14ac:dyDescent="0.25">
      <c r="A371">
        <v>419</v>
      </c>
      <c r="D371">
        <v>4.6374204407921352E-3</v>
      </c>
    </row>
    <row r="372" spans="1:4" x14ac:dyDescent="0.25">
      <c r="A372">
        <v>420</v>
      </c>
      <c r="D372">
        <v>4.6398477928804496E-3</v>
      </c>
    </row>
    <row r="373" spans="1:4" x14ac:dyDescent="0.25">
      <c r="A373">
        <v>421</v>
      </c>
      <c r="D373">
        <v>4.6422875734535409E-3</v>
      </c>
    </row>
    <row r="374" spans="1:4" x14ac:dyDescent="0.25">
      <c r="A374">
        <v>422</v>
      </c>
      <c r="D374">
        <v>4.6447397964813437E-3</v>
      </c>
    </row>
    <row r="375" spans="1:4" x14ac:dyDescent="0.25">
      <c r="A375">
        <v>423</v>
      </c>
      <c r="D375">
        <v>4.6472045391884563E-3</v>
      </c>
    </row>
    <row r="376" spans="1:4" x14ac:dyDescent="0.25">
      <c r="A376">
        <v>424</v>
      </c>
      <c r="D376">
        <v>4.6496818753965921E-3</v>
      </c>
    </row>
    <row r="377" spans="1:4" x14ac:dyDescent="0.25">
      <c r="A377">
        <v>425</v>
      </c>
      <c r="D377">
        <v>4.6521718860686994E-3</v>
      </c>
    </row>
    <row r="378" spans="1:4" x14ac:dyDescent="0.25">
      <c r="A378">
        <v>426</v>
      </c>
      <c r="D378">
        <v>4.6546746488345773E-3</v>
      </c>
    </row>
    <row r="379" spans="1:4" x14ac:dyDescent="0.25">
      <c r="A379">
        <v>427</v>
      </c>
      <c r="D379">
        <v>4.6571902405708691E-3</v>
      </c>
    </row>
    <row r="380" spans="1:4" x14ac:dyDescent="0.25">
      <c r="A380">
        <v>428</v>
      </c>
      <c r="D380">
        <v>4.6597187427345546E-3</v>
      </c>
    </row>
    <row r="381" spans="1:4" x14ac:dyDescent="0.25">
      <c r="A381">
        <v>429</v>
      </c>
      <c r="D381">
        <v>4.6622602333960747E-3</v>
      </c>
    </row>
    <row r="382" spans="1:4" x14ac:dyDescent="0.25">
      <c r="A382">
        <v>430</v>
      </c>
      <c r="D382">
        <v>4.6648147953038729E-3</v>
      </c>
    </row>
    <row r="383" spans="1:4" x14ac:dyDescent="0.25">
      <c r="A383">
        <v>431</v>
      </c>
      <c r="D383">
        <v>4.667382507780698E-3</v>
      </c>
    </row>
    <row r="384" spans="1:4" x14ac:dyDescent="0.25">
      <c r="A384">
        <v>432</v>
      </c>
      <c r="D384">
        <v>4.6699634548635497E-3</v>
      </c>
    </row>
    <row r="385" spans="1:4" x14ac:dyDescent="0.25">
      <c r="A385">
        <v>433</v>
      </c>
      <c r="D385">
        <v>4.6725577171876252E-3</v>
      </c>
    </row>
    <row r="386" spans="1:4" x14ac:dyDescent="0.25">
      <c r="A386">
        <v>434</v>
      </c>
      <c r="D386">
        <v>4.6751646965693481E-3</v>
      </c>
    </row>
    <row r="387" spans="1:4" x14ac:dyDescent="0.25">
      <c r="A387">
        <v>435</v>
      </c>
      <c r="D387">
        <v>4.6777844732642133E-3</v>
      </c>
    </row>
    <row r="388" spans="1:4" x14ac:dyDescent="0.25">
      <c r="A388">
        <v>436</v>
      </c>
      <c r="D388">
        <v>4.680417126792619E-3</v>
      </c>
    </row>
    <row r="389" spans="1:4" x14ac:dyDescent="0.25">
      <c r="A389">
        <v>437</v>
      </c>
      <c r="D389">
        <v>4.6830627360959403E-3</v>
      </c>
    </row>
    <row r="390" spans="1:4" x14ac:dyDescent="0.25">
      <c r="A390">
        <v>438</v>
      </c>
      <c r="D390">
        <v>4.6857213849859523E-3</v>
      </c>
    </row>
    <row r="391" spans="1:4" x14ac:dyDescent="0.25">
      <c r="A391">
        <v>439</v>
      </c>
      <c r="D391">
        <v>4.6883931538640828E-3</v>
      </c>
    </row>
    <row r="392" spans="1:4" x14ac:dyDescent="0.25">
      <c r="A392">
        <v>440</v>
      </c>
      <c r="D392">
        <v>4.6910781253275448E-3</v>
      </c>
    </row>
    <row r="393" spans="1:4" x14ac:dyDescent="0.25">
      <c r="A393">
        <v>441</v>
      </c>
      <c r="D393">
        <v>4.6937763841447726E-3</v>
      </c>
    </row>
    <row r="394" spans="1:4" x14ac:dyDescent="0.25">
      <c r="A394">
        <v>442</v>
      </c>
      <c r="D394">
        <v>4.6964880116266393E-3</v>
      </c>
    </row>
    <row r="395" spans="1:4" x14ac:dyDescent="0.25">
      <c r="A395">
        <v>443</v>
      </c>
      <c r="D395">
        <v>4.6992130941876237E-3</v>
      </c>
    </row>
    <row r="396" spans="1:4" x14ac:dyDescent="0.25">
      <c r="A396">
        <v>444</v>
      </c>
      <c r="D396">
        <v>4.7019517176245841E-3</v>
      </c>
    </row>
    <row r="397" spans="1:4" x14ac:dyDescent="0.25">
      <c r="A397">
        <v>445</v>
      </c>
      <c r="D397">
        <v>4.7047039671597821E-3</v>
      </c>
    </row>
    <row r="398" spans="1:4" x14ac:dyDescent="0.25">
      <c r="A398">
        <v>446</v>
      </c>
      <c r="D398">
        <v>4.7074694374122364E-3</v>
      </c>
    </row>
    <row r="399" spans="1:4" x14ac:dyDescent="0.25">
      <c r="A399">
        <v>447</v>
      </c>
      <c r="D399">
        <v>4.7102482147764252E-3</v>
      </c>
    </row>
    <row r="400" spans="1:4" x14ac:dyDescent="0.25">
      <c r="A400">
        <v>448</v>
      </c>
      <c r="D400">
        <v>4.7130403792085091E-3</v>
      </c>
    </row>
    <row r="401" spans="1:4" x14ac:dyDescent="0.25">
      <c r="A401">
        <v>449</v>
      </c>
      <c r="D401">
        <v>4.715846021866167E-3</v>
      </c>
    </row>
    <row r="402" spans="1:4" x14ac:dyDescent="0.25">
      <c r="A402">
        <v>450</v>
      </c>
      <c r="D402">
        <v>4.7186652274490452E-3</v>
      </c>
    </row>
    <row r="403" spans="1:4" x14ac:dyDescent="0.25">
      <c r="A403">
        <v>451</v>
      </c>
      <c r="D403">
        <v>4.7214980771326199E-3</v>
      </c>
    </row>
    <row r="404" spans="1:4" x14ac:dyDescent="0.25">
      <c r="A404">
        <v>452</v>
      </c>
      <c r="D404">
        <v>4.7243446663903328E-3</v>
      </c>
    </row>
    <row r="405" spans="1:4" x14ac:dyDescent="0.25">
      <c r="A405">
        <v>453</v>
      </c>
      <c r="D405">
        <v>4.727205078279121E-3</v>
      </c>
    </row>
    <row r="406" spans="1:4" x14ac:dyDescent="0.25">
      <c r="A406">
        <v>454</v>
      </c>
      <c r="D406">
        <v>4.7300794012472792E-3</v>
      </c>
    </row>
    <row r="407" spans="1:4" x14ac:dyDescent="0.25">
      <c r="A407">
        <v>455</v>
      </c>
      <c r="D407">
        <v>4.732967729281415E-3</v>
      </c>
    </row>
    <row r="408" spans="1:4" x14ac:dyDescent="0.25">
      <c r="A408">
        <v>456</v>
      </c>
      <c r="D408">
        <v>4.7358701467682795E-3</v>
      </c>
    </row>
    <row r="409" spans="1:4" x14ac:dyDescent="0.25">
      <c r="A409">
        <v>457</v>
      </c>
      <c r="D409">
        <v>4.7387867466290156E-3</v>
      </c>
    </row>
    <row r="410" spans="1:4" x14ac:dyDescent="0.25">
      <c r="A410">
        <v>458</v>
      </c>
      <c r="D410">
        <v>4.7417169299352781E-3</v>
      </c>
    </row>
    <row r="411" spans="1:4" x14ac:dyDescent="0.25">
      <c r="A411">
        <v>459</v>
      </c>
      <c r="D411">
        <v>4.7446607847336994E-3</v>
      </c>
    </row>
    <row r="412" spans="1:4" x14ac:dyDescent="0.25">
      <c r="A412">
        <v>460</v>
      </c>
      <c r="D412">
        <v>4.7476183986529894E-3</v>
      </c>
    </row>
    <row r="413" spans="1:4" x14ac:dyDescent="0.25">
      <c r="A413">
        <v>461</v>
      </c>
      <c r="D413">
        <v>4.7505898588086314E-3</v>
      </c>
    </row>
    <row r="414" spans="1:4" x14ac:dyDescent="0.25">
      <c r="A414">
        <v>462</v>
      </c>
      <c r="D414">
        <v>4.7535752580866383E-3</v>
      </c>
    </row>
    <row r="415" spans="1:4" x14ac:dyDescent="0.25">
      <c r="A415">
        <v>463</v>
      </c>
      <c r="D415">
        <v>4.7565746858322959E-3</v>
      </c>
    </row>
    <row r="416" spans="1:4" x14ac:dyDescent="0.25">
      <c r="A416">
        <v>464</v>
      </c>
      <c r="D416">
        <v>4.7595882340153552E-3</v>
      </c>
    </row>
    <row r="417" spans="1:4" x14ac:dyDescent="0.25">
      <c r="A417">
        <v>465</v>
      </c>
      <c r="D417">
        <v>4.7626159910657585E-3</v>
      </c>
    </row>
    <row r="418" spans="1:4" x14ac:dyDescent="0.25">
      <c r="A418">
        <v>466</v>
      </c>
      <c r="D418">
        <v>4.7656580544360675E-3</v>
      </c>
    </row>
    <row r="419" spans="1:4" x14ac:dyDescent="0.25">
      <c r="A419">
        <v>467</v>
      </c>
      <c r="D419">
        <v>4.768714514819119E-3</v>
      </c>
    </row>
    <row r="420" spans="1:4" x14ac:dyDescent="0.25">
      <c r="A420">
        <v>468</v>
      </c>
      <c r="D420">
        <v>4.7717854688923891E-3</v>
      </c>
    </row>
    <row r="421" spans="1:4" x14ac:dyDescent="0.25">
      <c r="A421">
        <v>469</v>
      </c>
      <c r="D421">
        <v>4.7748710096601529E-3</v>
      </c>
    </row>
    <row r="422" spans="1:4" x14ac:dyDescent="0.25">
      <c r="A422">
        <v>470</v>
      </c>
      <c r="D422">
        <v>4.7779706380865501E-3</v>
      </c>
    </row>
    <row r="423" spans="1:4" x14ac:dyDescent="0.25">
      <c r="A423">
        <v>471</v>
      </c>
      <c r="D423">
        <v>4.7810844414266033E-3</v>
      </c>
    </row>
    <row r="424" spans="1:4" x14ac:dyDescent="0.25">
      <c r="A424">
        <v>472</v>
      </c>
      <c r="D424">
        <v>4.7842125163651125E-3</v>
      </c>
    </row>
    <row r="425" spans="1:4" x14ac:dyDescent="0.25">
      <c r="A425">
        <v>473</v>
      </c>
      <c r="D425">
        <v>4.7873549559211926E-3</v>
      </c>
    </row>
    <row r="426" spans="1:4" x14ac:dyDescent="0.25">
      <c r="A426">
        <v>474</v>
      </c>
      <c r="D426">
        <v>4.7905118560748212E-3</v>
      </c>
    </row>
    <row r="427" spans="1:4" x14ac:dyDescent="0.25">
      <c r="A427">
        <v>475</v>
      </c>
      <c r="D427">
        <v>4.7936833124141102E-3</v>
      </c>
    </row>
    <row r="428" spans="1:4" x14ac:dyDescent="0.25">
      <c r="A428">
        <v>476</v>
      </c>
      <c r="D428">
        <v>4.7968694202100235E-3</v>
      </c>
    </row>
    <row r="429" spans="1:4" x14ac:dyDescent="0.25">
      <c r="A429">
        <v>477</v>
      </c>
      <c r="D429">
        <v>4.8000702777280576E-3</v>
      </c>
    </row>
    <row r="430" spans="1:4" x14ac:dyDescent="0.25">
      <c r="A430">
        <v>478</v>
      </c>
      <c r="D430">
        <v>4.8032859828589626E-3</v>
      </c>
    </row>
    <row r="431" spans="1:4" x14ac:dyDescent="0.25">
      <c r="A431">
        <v>479</v>
      </c>
      <c r="D431">
        <v>4.8065166331951337E-3</v>
      </c>
    </row>
    <row r="432" spans="1:4" x14ac:dyDescent="0.25">
      <c r="A432">
        <v>480</v>
      </c>
      <c r="D432">
        <v>4.8097623259448557E-3</v>
      </c>
    </row>
    <row r="433" spans="1:4" x14ac:dyDescent="0.25">
      <c r="A433">
        <v>481</v>
      </c>
      <c r="D433">
        <v>4.8130231682649034E-3</v>
      </c>
    </row>
    <row r="434" spans="1:4" x14ac:dyDescent="0.25">
      <c r="A434">
        <v>482</v>
      </c>
      <c r="D434">
        <v>4.8162985192151632E-3</v>
      </c>
    </row>
    <row r="435" spans="1:4" x14ac:dyDescent="0.25">
      <c r="A435">
        <v>483</v>
      </c>
      <c r="D435">
        <v>4.819588474592594E-3</v>
      </c>
    </row>
    <row r="436" spans="1:4" x14ac:dyDescent="0.25">
      <c r="A436">
        <v>484</v>
      </c>
      <c r="D436">
        <v>4.8228931369226138E-3</v>
      </c>
    </row>
    <row r="437" spans="1:4" x14ac:dyDescent="0.25">
      <c r="A437">
        <v>485</v>
      </c>
      <c r="D437">
        <v>4.8262126014889705E-3</v>
      </c>
    </row>
    <row r="438" spans="1:4" x14ac:dyDescent="0.25">
      <c r="A438">
        <v>486</v>
      </c>
      <c r="D438">
        <v>4.8295469703162845E-3</v>
      </c>
    </row>
    <row r="439" spans="1:4" x14ac:dyDescent="0.25">
      <c r="A439">
        <v>487</v>
      </c>
      <c r="D439">
        <v>4.8328963416276426E-3</v>
      </c>
    </row>
    <row r="440" spans="1:4" x14ac:dyDescent="0.25">
      <c r="A440">
        <v>488</v>
      </c>
      <c r="D440">
        <v>4.836260813371988E-3</v>
      </c>
    </row>
    <row r="441" spans="1:4" x14ac:dyDescent="0.25">
      <c r="A441">
        <v>489</v>
      </c>
      <c r="D441">
        <v>4.8396404939677461E-3</v>
      </c>
    </row>
    <row r="442" spans="1:4" x14ac:dyDescent="0.25">
      <c r="A442">
        <v>490</v>
      </c>
      <c r="D442">
        <v>4.8430354808439765E-3</v>
      </c>
    </row>
    <row r="443" spans="1:4" x14ac:dyDescent="0.25">
      <c r="A443">
        <v>491</v>
      </c>
      <c r="D443">
        <v>4.8464458819817433E-3</v>
      </c>
    </row>
    <row r="444" spans="1:4" x14ac:dyDescent="0.25">
      <c r="A444">
        <v>492</v>
      </c>
      <c r="D444">
        <v>4.8498717942987773E-3</v>
      </c>
    </row>
    <row r="445" spans="1:4" x14ac:dyDescent="0.25">
      <c r="A445">
        <v>493</v>
      </c>
      <c r="D445">
        <v>4.8533133289837011E-3</v>
      </c>
    </row>
    <row r="446" spans="1:4" x14ac:dyDescent="0.25">
      <c r="A446">
        <v>494</v>
      </c>
      <c r="D446">
        <v>4.856769815332132E-3</v>
      </c>
    </row>
    <row r="447" spans="1:4" x14ac:dyDescent="0.25">
      <c r="A447">
        <v>495</v>
      </c>
      <c r="D447">
        <v>4.8602413564437412E-3</v>
      </c>
    </row>
    <row r="448" spans="1:4" x14ac:dyDescent="0.25">
      <c r="A448">
        <v>496</v>
      </c>
      <c r="D448">
        <v>4.8637280478459975E-3</v>
      </c>
    </row>
    <row r="449" spans="1:4" x14ac:dyDescent="0.25">
      <c r="A449">
        <v>497</v>
      </c>
      <c r="D449">
        <v>4.867229995897086E-3</v>
      </c>
    </row>
    <row r="450" spans="1:4" x14ac:dyDescent="0.25">
      <c r="A450">
        <v>498</v>
      </c>
      <c r="D450">
        <v>4.8707473068660169E-3</v>
      </c>
    </row>
    <row r="451" spans="1:4" x14ac:dyDescent="0.25">
      <c r="A451">
        <v>499</v>
      </c>
      <c r="D451">
        <v>4.8742800869158165E-3</v>
      </c>
    </row>
    <row r="452" spans="1:4" x14ac:dyDescent="0.25">
      <c r="A452">
        <v>500</v>
      </c>
      <c r="D452">
        <v>4.8778284383073417E-3</v>
      </c>
    </row>
    <row r="453" spans="1:4" x14ac:dyDescent="0.25">
      <c r="A453">
        <v>501</v>
      </c>
      <c r="D453">
        <v>4.8813924668656182E-3</v>
      </c>
    </row>
    <row r="454" spans="1:4" x14ac:dyDescent="0.25">
      <c r="A454">
        <v>502</v>
      </c>
      <c r="D454">
        <v>4.8849722820721378E-3</v>
      </c>
    </row>
    <row r="455" spans="1:4" x14ac:dyDescent="0.25">
      <c r="A455">
        <v>503</v>
      </c>
      <c r="D455">
        <v>4.8885679933240549E-3</v>
      </c>
    </row>
    <row r="456" spans="1:4" x14ac:dyDescent="0.25">
      <c r="A456">
        <v>504</v>
      </c>
      <c r="D456">
        <v>4.8921797060444867E-3</v>
      </c>
    </row>
    <row r="457" spans="1:4" x14ac:dyDescent="0.25">
      <c r="A457">
        <v>505</v>
      </c>
      <c r="D457">
        <v>4.895807537117311E-3</v>
      </c>
    </row>
    <row r="458" spans="1:4" x14ac:dyDescent="0.25">
      <c r="A458">
        <v>506</v>
      </c>
      <c r="D458">
        <v>4.8994508095113369E-3</v>
      </c>
    </row>
    <row r="459" spans="1:4" x14ac:dyDescent="0.25">
      <c r="A459">
        <v>507</v>
      </c>
      <c r="D459">
        <v>4.9031096284355416E-3</v>
      </c>
    </row>
    <row r="460" spans="1:4" x14ac:dyDescent="0.25">
      <c r="A460">
        <v>508</v>
      </c>
      <c r="D460">
        <v>4.9067841068557595E-3</v>
      </c>
    </row>
    <row r="461" spans="1:4" x14ac:dyDescent="0.25">
      <c r="A461">
        <v>509</v>
      </c>
      <c r="D461">
        <v>4.9104743499120192E-3</v>
      </c>
    </row>
    <row r="462" spans="1:4" x14ac:dyDescent="0.25">
      <c r="A462">
        <v>510</v>
      </c>
      <c r="D462">
        <v>4.9141804665775255E-3</v>
      </c>
    </row>
    <row r="463" spans="1:4" x14ac:dyDescent="0.25">
      <c r="A463">
        <v>511</v>
      </c>
      <c r="D463">
        <v>4.9179025657698243E-3</v>
      </c>
    </row>
    <row r="464" spans="1:4" x14ac:dyDescent="0.25">
      <c r="A464">
        <v>512</v>
      </c>
      <c r="D464">
        <v>4.921640764350926E-3</v>
      </c>
    </row>
    <row r="465" spans="1:4" x14ac:dyDescent="0.25">
      <c r="A465">
        <v>513</v>
      </c>
      <c r="D465">
        <v>4.925395167207516E-3</v>
      </c>
    </row>
    <row r="466" spans="1:4" x14ac:dyDescent="0.25">
      <c r="A466">
        <v>514</v>
      </c>
      <c r="D466">
        <v>4.9291658911467763E-3</v>
      </c>
    </row>
    <row r="467" spans="1:4" x14ac:dyDescent="0.25">
      <c r="A467">
        <v>515</v>
      </c>
      <c r="D467">
        <v>4.9329530490451199E-3</v>
      </c>
    </row>
    <row r="468" spans="1:4" x14ac:dyDescent="0.25">
      <c r="A468">
        <v>516</v>
      </c>
      <c r="D468">
        <v>4.9367567577698378E-3</v>
      </c>
    </row>
    <row r="469" spans="1:4" x14ac:dyDescent="0.25">
      <c r="A469">
        <v>517</v>
      </c>
      <c r="D469">
        <v>4.9405771301464091E-3</v>
      </c>
    </row>
    <row r="470" spans="1:4" x14ac:dyDescent="0.25">
      <c r="A470">
        <v>518</v>
      </c>
      <c r="D470">
        <v>4.9444135315804385E-3</v>
      </c>
    </row>
    <row r="471" spans="1:4" x14ac:dyDescent="0.25">
      <c r="A471">
        <v>519</v>
      </c>
      <c r="D471">
        <v>4.9482660681811636E-3</v>
      </c>
    </row>
    <row r="472" spans="1:4" x14ac:dyDescent="0.25">
      <c r="A472">
        <v>520</v>
      </c>
      <c r="D472">
        <v>4.9521348584552474E-3</v>
      </c>
    </row>
    <row r="473" spans="1:4" x14ac:dyDescent="0.25">
      <c r="A473">
        <v>521</v>
      </c>
      <c r="D473">
        <v>4.9560200127082617E-3</v>
      </c>
    </row>
    <row r="474" spans="1:4" x14ac:dyDescent="0.25">
      <c r="A474">
        <v>522</v>
      </c>
      <c r="D474">
        <v>4.9599216538405069E-3</v>
      </c>
    </row>
    <row r="475" spans="1:4" x14ac:dyDescent="0.25">
      <c r="D475">
        <v>4.9638398880790021E-3</v>
      </c>
    </row>
    <row r="476" spans="1:4" x14ac:dyDescent="0.25">
      <c r="D476">
        <v>4.9677748384903634E-3</v>
      </c>
    </row>
    <row r="477" spans="1:4" x14ac:dyDescent="0.25">
      <c r="D477">
        <v>4.9717266240958801E-3</v>
      </c>
    </row>
    <row r="478" spans="1:4" x14ac:dyDescent="0.25">
      <c r="D478">
        <v>4.9756953597312479E-3</v>
      </c>
    </row>
    <row r="479" spans="1:4" x14ac:dyDescent="0.25">
      <c r="D479">
        <v>4.9796811688573254E-3</v>
      </c>
    </row>
    <row r="480" spans="1:4" x14ac:dyDescent="0.25">
      <c r="D480">
        <v>4.9836841751238576E-3</v>
      </c>
    </row>
    <row r="481" spans="4:4" x14ac:dyDescent="0.25">
      <c r="D481">
        <v>4.987704498016843E-3</v>
      </c>
    </row>
    <row r="482" spans="4:4" x14ac:dyDescent="0.25">
      <c r="D482">
        <v>4.991741603915926E-3</v>
      </c>
    </row>
    <row r="483" spans="4:4" x14ac:dyDescent="0.25">
      <c r="D483">
        <v>4.995795608099503E-3</v>
      </c>
    </row>
    <row r="484" spans="4:4" x14ac:dyDescent="0.25">
      <c r="D484">
        <v>4.9998666347302514E-3</v>
      </c>
    </row>
    <row r="485" spans="4:4" x14ac:dyDescent="0.25">
      <c r="D485">
        <v>5.0039548037576998E-3</v>
      </c>
    </row>
    <row r="486" spans="4:4" x14ac:dyDescent="0.25">
      <c r="D486">
        <v>5.0080602398050551E-3</v>
      </c>
    </row>
    <row r="487" spans="4:4" x14ac:dyDescent="0.25">
      <c r="D487">
        <v>5.0121830676852688E-3</v>
      </c>
    </row>
    <row r="488" spans="4:4" x14ac:dyDescent="0.25">
      <c r="D488">
        <v>5.0163234078703933E-3</v>
      </c>
    </row>
    <row r="489" spans="4:4" x14ac:dyDescent="0.25">
      <c r="D489">
        <v>5.0204813946143163E-3</v>
      </c>
    </row>
    <row r="490" spans="4:4" x14ac:dyDescent="0.25">
      <c r="D490">
        <v>5.0246571443213059E-3</v>
      </c>
    </row>
    <row r="491" spans="4:4" x14ac:dyDescent="0.25">
      <c r="D491">
        <v>5.0288507962781967E-3</v>
      </c>
    </row>
    <row r="492" spans="4:4" x14ac:dyDescent="0.25">
      <c r="D492">
        <v>5.0330624718515106E-3</v>
      </c>
    </row>
    <row r="493" spans="4:4" x14ac:dyDescent="0.25">
      <c r="D493">
        <v>5.037292306346015E-3</v>
      </c>
    </row>
    <row r="494" spans="4:4" x14ac:dyDescent="0.25">
      <c r="D494">
        <v>5.0415399046901278E-3</v>
      </c>
    </row>
    <row r="495" spans="4:4" x14ac:dyDescent="0.25">
      <c r="D495">
        <v>5.0458053921723558E-3</v>
      </c>
    </row>
    <row r="496" spans="4:4" x14ac:dyDescent="0.25">
      <c r="D496">
        <v>5.0500889037075301E-3</v>
      </c>
    </row>
    <row r="497" spans="4:4" x14ac:dyDescent="0.25">
      <c r="D497">
        <v>5.0543905698343834E-3</v>
      </c>
    </row>
    <row r="498" spans="4:4" x14ac:dyDescent="0.25">
      <c r="D498">
        <v>5.0587105214550806E-3</v>
      </c>
    </row>
    <row r="499" spans="4:4" x14ac:dyDescent="0.25">
      <c r="D499">
        <v>5.0630488945039333E-3</v>
      </c>
    </row>
    <row r="500" spans="4:4" x14ac:dyDescent="0.25">
      <c r="D500">
        <v>5.0674058205059259E-3</v>
      </c>
    </row>
    <row r="501" spans="4:4" x14ac:dyDescent="0.25">
      <c r="D501">
        <v>5.0717814360674443E-3</v>
      </c>
    </row>
    <row r="502" spans="4:4" x14ac:dyDescent="0.25">
      <c r="D502">
        <v>5.0761758781380471E-3</v>
      </c>
    </row>
    <row r="503" spans="4:4" x14ac:dyDescent="0.25">
      <c r="D503">
        <v>5.0805892889710597E-3</v>
      </c>
    </row>
    <row r="504" spans="4:4" x14ac:dyDescent="0.25">
      <c r="D504">
        <v>5.0850218063183952E-3</v>
      </c>
    </row>
    <row r="505" spans="4:4" x14ac:dyDescent="0.25">
      <c r="D505">
        <v>5.0894735682921613E-3</v>
      </c>
    </row>
    <row r="506" spans="4:4" x14ac:dyDescent="0.25">
      <c r="D506">
        <v>5.0939441888121174E-3</v>
      </c>
    </row>
    <row r="507" spans="4:4" x14ac:dyDescent="0.25">
      <c r="D507">
        <v>5.0984338058288354E-3</v>
      </c>
    </row>
    <row r="508" spans="4:4" x14ac:dyDescent="0.25">
      <c r="D508">
        <v>5.1029425626847843E-3</v>
      </c>
    </row>
    <row r="509" spans="4:4" x14ac:dyDescent="0.25">
      <c r="D509">
        <v>5.1074705982082011E-3</v>
      </c>
    </row>
    <row r="510" spans="4:4" x14ac:dyDescent="0.25">
      <c r="D510">
        <v>5.112018056650844E-3</v>
      </c>
    </row>
    <row r="511" spans="4:4" x14ac:dyDescent="0.25">
      <c r="D511">
        <v>5.1165850827820892E-3</v>
      </c>
    </row>
    <row r="512" spans="4:4" x14ac:dyDescent="0.25">
      <c r="D512">
        <v>5.1211718268787025E-3</v>
      </c>
    </row>
    <row r="513" spans="4:4" x14ac:dyDescent="0.25">
      <c r="D513">
        <v>5.1257784245130611E-3</v>
      </c>
    </row>
    <row r="514" spans="4:4" x14ac:dyDescent="0.25">
      <c r="D514">
        <v>5.1304050372089523E-3</v>
      </c>
    </row>
    <row r="515" spans="4:4" x14ac:dyDescent="0.25">
      <c r="D515">
        <v>5.1350518065869724E-3</v>
      </c>
    </row>
    <row r="516" spans="4:4" x14ac:dyDescent="0.25">
      <c r="D516">
        <v>5.1397188850774338E-3</v>
      </c>
    </row>
    <row r="517" spans="4:4" x14ac:dyDescent="0.25">
      <c r="D517">
        <v>5.1444064256001721E-3</v>
      </c>
    </row>
    <row r="518" spans="4:4" x14ac:dyDescent="0.25">
      <c r="D518">
        <v>5.1491141238168888E-3</v>
      </c>
    </row>
    <row r="519" spans="4:4" x14ac:dyDescent="0.25">
      <c r="D519">
        <v>5.1538421190157049E-3</v>
      </c>
    </row>
    <row r="520" spans="4:4" x14ac:dyDescent="0.25">
      <c r="D520">
        <v>5.158590577332171E-3</v>
      </c>
    </row>
    <row r="521" spans="4:4" x14ac:dyDescent="0.25">
      <c r="D521">
        <v>5.1633596391146312E-3</v>
      </c>
    </row>
    <row r="522" spans="4:4" x14ac:dyDescent="0.25">
      <c r="D522">
        <v>5.1681494718156988E-3</v>
      </c>
    </row>
    <row r="523" spans="4:4" x14ac:dyDescent="0.25">
      <c r="D523">
        <v>5.1729602330399397E-3</v>
      </c>
    </row>
    <row r="524" spans="4:4" x14ac:dyDescent="0.25">
      <c r="D524">
        <v>5.1777920755217361E-3</v>
      </c>
    </row>
    <row r="525" spans="4:4" x14ac:dyDescent="0.25">
      <c r="D525">
        <v>5.1826451634857992E-3</v>
      </c>
    </row>
    <row r="526" spans="4:4" x14ac:dyDescent="0.25">
      <c r="D526">
        <v>5.1875196563827301E-3</v>
      </c>
    </row>
    <row r="527" spans="4:4" x14ac:dyDescent="0.25">
      <c r="D527">
        <v>5.1924157143672517E-3</v>
      </c>
    </row>
    <row r="528" spans="4:4" x14ac:dyDescent="0.25">
      <c r="D528">
        <v>5.1973335147475815E-3</v>
      </c>
    </row>
    <row r="529" spans="4:4" x14ac:dyDescent="0.25">
      <c r="D529">
        <v>5.2022732136106252E-3</v>
      </c>
    </row>
    <row r="530" spans="4:4" x14ac:dyDescent="0.25">
      <c r="D530">
        <v>5.2072345474443562E-3</v>
      </c>
    </row>
    <row r="531" spans="4:4" x14ac:dyDescent="0.25">
      <c r="D531">
        <v>5.2122176813229493E-3</v>
      </c>
    </row>
    <row r="532" spans="4:4" x14ac:dyDescent="0.25">
      <c r="D532">
        <v>5.2172227867449831E-3</v>
      </c>
    </row>
    <row r="533" spans="4:4" x14ac:dyDescent="0.25">
      <c r="D533">
        <v>5.222250030308997E-3</v>
      </c>
    </row>
    <row r="534" spans="4:4" x14ac:dyDescent="0.25">
      <c r="D534">
        <v>5.2272995793962943E-3</v>
      </c>
    </row>
    <row r="535" spans="4:4" x14ac:dyDescent="0.25">
      <c r="D535">
        <v>5.2323716136943406E-3</v>
      </c>
    </row>
    <row r="536" spans="4:4" x14ac:dyDescent="0.25">
      <c r="D536">
        <v>5.2374663021656793E-3</v>
      </c>
    </row>
    <row r="537" spans="4:4" x14ac:dyDescent="0.25">
      <c r="D537">
        <v>5.2425838262191811E-3</v>
      </c>
    </row>
    <row r="538" spans="4:4" x14ac:dyDescent="0.25">
      <c r="D538">
        <v>5.2477243565589695E-3</v>
      </c>
    </row>
    <row r="539" spans="4:4" x14ac:dyDescent="0.25">
      <c r="D539">
        <v>5.2528880762964811E-3</v>
      </c>
    </row>
    <row r="540" spans="4:4" x14ac:dyDescent="0.25">
      <c r="D540">
        <v>5.2580751637310939E-3</v>
      </c>
    </row>
    <row r="541" spans="4:4" x14ac:dyDescent="0.25">
      <c r="D541">
        <v>5.2632858098074298E-3</v>
      </c>
    </row>
    <row r="542" spans="4:4" x14ac:dyDescent="0.25">
      <c r="D542">
        <v>5.2685196756561224E-3</v>
      </c>
    </row>
    <row r="543" spans="4:4" x14ac:dyDescent="0.25">
      <c r="D543">
        <v>5.273776949357217E-3</v>
      </c>
    </row>
    <row r="544" spans="4:4" x14ac:dyDescent="0.25">
      <c r="D544">
        <v>5.2790578079387725E-3</v>
      </c>
    </row>
    <row r="545" spans="4:4" x14ac:dyDescent="0.25">
      <c r="D545">
        <v>5.2843624474499633E-3</v>
      </c>
    </row>
    <row r="546" spans="4:4" x14ac:dyDescent="0.25">
      <c r="D546">
        <v>5.2896910469489959E-3</v>
      </c>
    </row>
    <row r="547" spans="4:4" x14ac:dyDescent="0.25">
      <c r="D547">
        <v>5.295043798546408E-3</v>
      </c>
    </row>
    <row r="548" spans="4:4" x14ac:dyDescent="0.25">
      <c r="D548">
        <v>5.3004208955076083E-3</v>
      </c>
    </row>
    <row r="549" spans="4:4" x14ac:dyDescent="0.25">
      <c r="D549">
        <v>5.3058225259316359E-3</v>
      </c>
    </row>
    <row r="550" spans="4:4" x14ac:dyDescent="0.25">
      <c r="D550">
        <v>5.311248885193718E-3</v>
      </c>
    </row>
    <row r="551" spans="4:4" x14ac:dyDescent="0.25">
      <c r="D551">
        <v>5.3167001760105288E-3</v>
      </c>
    </row>
    <row r="552" spans="4:4" x14ac:dyDescent="0.25">
      <c r="D552">
        <v>5.3221765898023811E-3</v>
      </c>
    </row>
    <row r="553" spans="4:4" x14ac:dyDescent="0.25">
      <c r="D553">
        <v>5.3276783315851471E-3</v>
      </c>
    </row>
    <row r="554" spans="4:4" x14ac:dyDescent="0.25">
      <c r="D554">
        <v>5.3332050482397938E-3</v>
      </c>
    </row>
    <row r="555" spans="4:4" x14ac:dyDescent="0.25">
      <c r="D555">
        <v>5.3387569352789845E-3</v>
      </c>
    </row>
    <row r="556" spans="4:4" x14ac:dyDescent="0.25">
      <c r="D556">
        <v>5.3443341958349412E-3</v>
      </c>
    </row>
    <row r="557" spans="4:4" x14ac:dyDescent="0.25">
      <c r="D557">
        <v>5.3499370342348362E-3</v>
      </c>
    </row>
    <row r="558" spans="4:4" x14ac:dyDescent="0.25">
      <c r="D558">
        <v>5.3555656561736767E-3</v>
      </c>
    </row>
    <row r="559" spans="4:4" x14ac:dyDescent="0.25">
      <c r="D559">
        <v>5.3612202685086215E-3</v>
      </c>
    </row>
    <row r="560" spans="4:4" x14ac:dyDescent="0.25">
      <c r="D560">
        <v>5.3669010793974464E-3</v>
      </c>
    </row>
    <row r="561" spans="4:4" x14ac:dyDescent="0.25">
      <c r="D561">
        <v>5.3726083114662201E-3</v>
      </c>
    </row>
    <row r="562" spans="4:4" x14ac:dyDescent="0.25">
      <c r="D562">
        <v>5.3783421690562104E-3</v>
      </c>
    </row>
    <row r="563" spans="4:4" x14ac:dyDescent="0.25">
      <c r="D563">
        <v>5.3841028642739501E-3</v>
      </c>
    </row>
    <row r="564" spans="4:4" x14ac:dyDescent="0.25">
      <c r="D564">
        <v>5.389890630621408E-3</v>
      </c>
    </row>
    <row r="565" spans="4:4" x14ac:dyDescent="0.25">
      <c r="D565">
        <v>5.3957056764378153E-3</v>
      </c>
    </row>
    <row r="566" spans="4:4" x14ac:dyDescent="0.25">
      <c r="D566">
        <v>5.4015476279683453E-3</v>
      </c>
    </row>
    <row r="567" spans="4:4" x14ac:dyDescent="0.25">
      <c r="D567">
        <v>5.4074167034825864E-3</v>
      </c>
    </row>
    <row r="568" spans="4:4" x14ac:dyDescent="0.25">
      <c r="D568">
        <v>5.4133131227964417E-3</v>
      </c>
    </row>
    <row r="569" spans="4:4" x14ac:dyDescent="0.25">
      <c r="D569">
        <v>5.4192371139473883E-3</v>
      </c>
    </row>
    <row r="570" spans="4:4" x14ac:dyDescent="0.25">
      <c r="D570">
        <v>5.4251889066397442E-3</v>
      </c>
    </row>
    <row r="571" spans="4:4" x14ac:dyDescent="0.25">
      <c r="D571">
        <v>5.4311687252469312E-3</v>
      </c>
    </row>
    <row r="572" spans="4:4" x14ac:dyDescent="0.25">
      <c r="D572">
        <v>5.4371767955956642E-3</v>
      </c>
    </row>
    <row r="573" spans="4:4" x14ac:dyDescent="0.25">
      <c r="D573">
        <v>5.4432133661013312E-3</v>
      </c>
    </row>
    <row r="574" spans="4:4" x14ac:dyDescent="0.25">
      <c r="D574">
        <v>5.4492786588856467E-3</v>
      </c>
    </row>
    <row r="575" spans="4:4" x14ac:dyDescent="0.25">
      <c r="D575">
        <v>5.4553729187098755E-3</v>
      </c>
    </row>
    <row r="576" spans="4:4" x14ac:dyDescent="0.25">
      <c r="D576">
        <v>5.4614963921949811E-3</v>
      </c>
    </row>
    <row r="577" spans="4:4" x14ac:dyDescent="0.25">
      <c r="D577">
        <v>5.467649313392501E-3</v>
      </c>
    </row>
    <row r="578" spans="4:4" x14ac:dyDescent="0.25">
      <c r="D578">
        <v>5.4738312808790624E-3</v>
      </c>
    </row>
    <row r="579" spans="4:4" x14ac:dyDescent="0.25">
      <c r="D579">
        <v>5.4800425394848449E-3</v>
      </c>
    </row>
    <row r="580" spans="4:4" x14ac:dyDescent="0.25">
      <c r="D580">
        <v>5.486283335935681E-3</v>
      </c>
    </row>
    <row r="581" spans="4:4" x14ac:dyDescent="0.25">
      <c r="D581">
        <v>5.4925539188239829E-3</v>
      </c>
    </row>
    <row r="582" spans="4:4" x14ac:dyDescent="0.25">
      <c r="D582">
        <v>5.4988545386187426E-3</v>
      </c>
    </row>
    <row r="583" spans="4:4" x14ac:dyDescent="0.25">
      <c r="D583">
        <v>5.5051854476755252E-3</v>
      </c>
    </row>
    <row r="584" spans="4:4" x14ac:dyDescent="0.25">
      <c r="D584">
        <v>5.5115468927638481E-3</v>
      </c>
    </row>
    <row r="585" spans="4:4" x14ac:dyDescent="0.25">
      <c r="D585">
        <v>5.5179391449245449E-3</v>
      </c>
    </row>
    <row r="586" spans="4:4" x14ac:dyDescent="0.25">
      <c r="D586">
        <v>5.5243624623980345E-3</v>
      </c>
    </row>
    <row r="587" spans="4:4" x14ac:dyDescent="0.25">
      <c r="D587">
        <v>5.5308171053538528E-3</v>
      </c>
    </row>
    <row r="588" spans="4:4" x14ac:dyDescent="0.25">
      <c r="D588">
        <v>5.5373033435507368E-3</v>
      </c>
    </row>
    <row r="589" spans="4:4" x14ac:dyDescent="0.25">
      <c r="D589">
        <v>5.5438214489520413E-3</v>
      </c>
    </row>
    <row r="590" spans="4:4" x14ac:dyDescent="0.25">
      <c r="D590">
        <v>5.5503710998822276E-3</v>
      </c>
    </row>
    <row r="591" spans="4:4" x14ac:dyDescent="0.25">
      <c r="D591">
        <v>5.5569525827909756E-3</v>
      </c>
    </row>
    <row r="592" spans="4:4" x14ac:dyDescent="0.25">
      <c r="D592">
        <v>5.5635661631652858E-3</v>
      </c>
    </row>
    <row r="593" spans="4:4" x14ac:dyDescent="0.25">
      <c r="D593">
        <v>5.5702121162690341E-3</v>
      </c>
    </row>
    <row r="594" spans="4:4" x14ac:dyDescent="0.25">
      <c r="D594">
        <v>5.5768907276356212E-3</v>
      </c>
    </row>
    <row r="595" spans="4:4" x14ac:dyDescent="0.25">
      <c r="D595">
        <v>5.5836022693126954E-3</v>
      </c>
    </row>
    <row r="596" spans="4:4" x14ac:dyDescent="0.25">
      <c r="D596">
        <v>5.5903470313855797E-3</v>
      </c>
    </row>
    <row r="597" spans="4:4" x14ac:dyDescent="0.25">
      <c r="D597">
        <v>5.5971252983954009E-3</v>
      </c>
    </row>
    <row r="598" spans="4:4" x14ac:dyDescent="0.25">
      <c r="D598">
        <v>5.6039373571766795E-3</v>
      </c>
    </row>
    <row r="599" spans="4:4" x14ac:dyDescent="0.25">
      <c r="D599">
        <v>5.6107835131426823E-3</v>
      </c>
    </row>
    <row r="600" spans="4:4" x14ac:dyDescent="0.25">
      <c r="D600">
        <v>5.6176640581742932E-3</v>
      </c>
    </row>
    <row r="601" spans="4:4" x14ac:dyDescent="0.25">
      <c r="D601">
        <v>5.6245792945880555E-3</v>
      </c>
    </row>
    <row r="602" spans="4:4" x14ac:dyDescent="0.25">
      <c r="D602">
        <v>5.6315289730995421E-3</v>
      </c>
    </row>
    <row r="603" spans="4:4" x14ac:dyDescent="0.25">
      <c r="D603">
        <v>5.6385133887649997E-3</v>
      </c>
    </row>
    <row r="604" spans="4:4" x14ac:dyDescent="0.25">
      <c r="D604">
        <v>5.6455328641621646E-3</v>
      </c>
    </row>
    <row r="605" spans="4:4" x14ac:dyDescent="0.25">
      <c r="D605">
        <v>5.65258769135651E-3</v>
      </c>
    </row>
    <row r="606" spans="4:4" x14ac:dyDescent="0.25">
      <c r="D606">
        <v>5.659678190026011E-3</v>
      </c>
    </row>
    <row r="607" spans="4:4" x14ac:dyDescent="0.25">
      <c r="D607">
        <v>5.6668046742961321E-3</v>
      </c>
    </row>
    <row r="608" spans="4:4" x14ac:dyDescent="0.25">
      <c r="D608">
        <v>5.6739674696442205E-3</v>
      </c>
    </row>
    <row r="609" spans="4:4" x14ac:dyDescent="0.25">
      <c r="D609">
        <v>5.681166878538443E-3</v>
      </c>
    </row>
    <row r="610" spans="4:4" x14ac:dyDescent="0.25">
      <c r="D610">
        <v>5.6884032493769538E-3</v>
      </c>
    </row>
    <row r="611" spans="4:4" x14ac:dyDescent="0.25">
      <c r="D611">
        <v>5.6956768989394509E-3</v>
      </c>
    </row>
    <row r="612" spans="4:4" x14ac:dyDescent="0.25">
      <c r="D612">
        <v>5.7029881643087905E-3</v>
      </c>
    </row>
    <row r="613" spans="4:4" x14ac:dyDescent="0.25">
      <c r="D613">
        <v>5.710337376825636E-3</v>
      </c>
    </row>
    <row r="614" spans="4:4" x14ac:dyDescent="0.25">
      <c r="D614">
        <v>5.7177244455400575E-3</v>
      </c>
    </row>
    <row r="615" spans="4:4" x14ac:dyDescent="0.25">
      <c r="D615">
        <v>5.7251497156314609E-3</v>
      </c>
    </row>
    <row r="616" spans="4:4" x14ac:dyDescent="0.25">
      <c r="D616">
        <v>5.7326135176375779E-3</v>
      </c>
    </row>
    <row r="617" spans="4:4" x14ac:dyDescent="0.25">
      <c r="D617">
        <v>5.7401162029139608E-3</v>
      </c>
    </row>
    <row r="618" spans="4:4" x14ac:dyDescent="0.25">
      <c r="D618">
        <v>5.7476581261523482E-3</v>
      </c>
    </row>
    <row r="619" spans="4:4" x14ac:dyDescent="0.25">
      <c r="D619">
        <v>5.7552396454135244E-3</v>
      </c>
    </row>
    <row r="620" spans="4:4" x14ac:dyDescent="0.25">
      <c r="D620">
        <v>5.7628611221605328E-3</v>
      </c>
    </row>
    <row r="621" spans="4:4" x14ac:dyDescent="0.25">
      <c r="D621">
        <v>5.7705229120701123E-3</v>
      </c>
    </row>
    <row r="622" spans="4:4" x14ac:dyDescent="0.25">
      <c r="D622">
        <v>5.7782253832968523E-3</v>
      </c>
    </row>
    <row r="623" spans="4:4" x14ac:dyDescent="0.25">
      <c r="D623">
        <v>5.7859689261549425E-3</v>
      </c>
    </row>
    <row r="624" spans="4:4" x14ac:dyDescent="0.25">
      <c r="D624">
        <v>5.7937538881172555E-3</v>
      </c>
    </row>
    <row r="625" spans="4:4" x14ac:dyDescent="0.25">
      <c r="D625">
        <v>5.8015806760456732E-3</v>
      </c>
    </row>
    <row r="626" spans="4:4" x14ac:dyDescent="0.25">
      <c r="D626">
        <v>5.8094491316104599E-3</v>
      </c>
    </row>
    <row r="627" spans="4:4" x14ac:dyDescent="0.25">
      <c r="D627">
        <v>5.8173596573206053E-3</v>
      </c>
    </row>
    <row r="628" spans="4:4" x14ac:dyDescent="0.25">
      <c r="D628">
        <v>5.8253126213946545E-3</v>
      </c>
    </row>
    <row r="629" spans="4:4" x14ac:dyDescent="0.25">
      <c r="D629">
        <v>5.8333084244217882E-3</v>
      </c>
    </row>
    <row r="630" spans="4:4" x14ac:dyDescent="0.25">
      <c r="D630">
        <v>5.8413474710346368E-3</v>
      </c>
    </row>
    <row r="631" spans="4:4" x14ac:dyDescent="0.25">
      <c r="D631">
        <v>5.8494301602352878E-3</v>
      </c>
    </row>
    <row r="632" spans="4:4" x14ac:dyDescent="0.25">
      <c r="D632">
        <v>5.8575569048194406E-3</v>
      </c>
    </row>
    <row r="633" spans="4:4" x14ac:dyDescent="0.25">
      <c r="D633">
        <v>5.865728101863428E-3</v>
      </c>
    </row>
    <row r="634" spans="4:4" x14ac:dyDescent="0.25">
      <c r="D634">
        <v>5.8739441921091548E-3</v>
      </c>
    </row>
    <row r="635" spans="4:4" x14ac:dyDescent="0.25">
      <c r="D635">
        <v>5.8822055711126309E-3</v>
      </c>
    </row>
    <row r="636" spans="4:4" x14ac:dyDescent="0.25">
      <c r="D636">
        <v>5.8905126781881138E-3</v>
      </c>
    </row>
    <row r="637" spans="4:4" x14ac:dyDescent="0.25">
      <c r="D637">
        <v>5.8988659573640315E-3</v>
      </c>
    </row>
    <row r="638" spans="4:4" x14ac:dyDescent="0.25">
      <c r="D638">
        <v>5.9072653684815188E-3</v>
      </c>
    </row>
    <row r="639" spans="4:4" x14ac:dyDescent="0.25">
      <c r="D639">
        <v>5.9157113740363485E-3</v>
      </c>
    </row>
    <row r="640" spans="4:4" x14ac:dyDescent="0.25">
      <c r="D640">
        <v>5.9242043902045533E-3</v>
      </c>
    </row>
    <row r="641" spans="4:4" x14ac:dyDescent="0.25">
      <c r="D641">
        <v>5.9327448890689645E-3</v>
      </c>
    </row>
    <row r="642" spans="4:4" x14ac:dyDescent="0.25">
      <c r="D642">
        <v>5.9413333164496105E-3</v>
      </c>
    </row>
    <row r="643" spans="4:4" x14ac:dyDescent="0.25">
      <c r="D643">
        <v>5.9499701334377233E-3</v>
      </c>
    </row>
    <row r="644" spans="4:4" x14ac:dyDescent="0.25">
      <c r="D644">
        <v>5.9586557954049452E-3</v>
      </c>
    </row>
    <row r="645" spans="4:4" x14ac:dyDescent="0.25">
      <c r="D645">
        <v>5.9673907835394993E-3</v>
      </c>
    </row>
    <row r="646" spans="4:4" x14ac:dyDescent="0.25">
      <c r="D646">
        <v>5.976175563182127E-3</v>
      </c>
    </row>
    <row r="647" spans="4:4" x14ac:dyDescent="0.25">
      <c r="D647">
        <v>5.985010625735197E-3</v>
      </c>
    </row>
    <row r="648" spans="4:4" x14ac:dyDescent="0.25">
      <c r="D648">
        <v>5.9938964573724735E-3</v>
      </c>
    </row>
    <row r="649" spans="4:4" x14ac:dyDescent="0.25">
      <c r="D649">
        <v>6.0028335601510505E-3</v>
      </c>
    </row>
    <row r="650" spans="4:4" x14ac:dyDescent="0.25">
      <c r="D650">
        <v>6.0118212819024706E-3</v>
      </c>
    </row>
    <row r="651" spans="4:4" x14ac:dyDescent="0.25">
      <c r="D651">
        <v>6.0208601299450533E-3</v>
      </c>
    </row>
    <row r="652" spans="4:4" x14ac:dyDescent="0.25">
      <c r="D652">
        <v>6.029950595513086E-3</v>
      </c>
    </row>
    <row r="653" spans="4:4" x14ac:dyDescent="0.25">
      <c r="D653">
        <v>6.0390931860632921E-3</v>
      </c>
    </row>
    <row r="654" spans="4:4" x14ac:dyDescent="0.25">
      <c r="D654">
        <v>6.0482884260093135E-3</v>
      </c>
    </row>
    <row r="655" spans="4:4" x14ac:dyDescent="0.25">
      <c r="D655">
        <v>6.0575368233000901E-3</v>
      </c>
    </row>
    <row r="656" spans="4:4" x14ac:dyDescent="0.25">
      <c r="D656">
        <v>6.0668389140698447E-3</v>
      </c>
    </row>
    <row r="657" spans="4:4" x14ac:dyDescent="0.25">
      <c r="D657">
        <v>6.0761952064497561E-3</v>
      </c>
    </row>
    <row r="658" spans="4:4" x14ac:dyDescent="0.25">
      <c r="D658">
        <v>6.0856062712943684E-3</v>
      </c>
    </row>
    <row r="659" spans="4:4" x14ac:dyDescent="0.25">
      <c r="D659">
        <v>6.0950726287778128E-3</v>
      </c>
    </row>
    <row r="660" spans="4:4" x14ac:dyDescent="0.25">
      <c r="D660">
        <v>6.1045948393985538E-3</v>
      </c>
    </row>
    <row r="661" spans="4:4" x14ac:dyDescent="0.25">
      <c r="D661">
        <v>6.1141734702298209E-3</v>
      </c>
    </row>
    <row r="662" spans="4:4" x14ac:dyDescent="0.25">
      <c r="D662">
        <v>6.1238071526443626E-3</v>
      </c>
    </row>
    <row r="663" spans="4:4" x14ac:dyDescent="0.25">
      <c r="D663">
        <v>6.1334964310177254E-3</v>
      </c>
    </row>
    <row r="664" spans="4:4" x14ac:dyDescent="0.25">
      <c r="D664">
        <v>6.1432418920538013E-3</v>
      </c>
    </row>
    <row r="665" spans="4:4" x14ac:dyDescent="0.25">
      <c r="D665">
        <v>6.1530440694659962E-3</v>
      </c>
    </row>
    <row r="666" spans="4:4" x14ac:dyDescent="0.25">
      <c r="D666">
        <v>6.1629035636113416E-3</v>
      </c>
    </row>
    <row r="667" spans="4:4" x14ac:dyDescent="0.25">
      <c r="D667">
        <v>6.1728209455830067E-3</v>
      </c>
    </row>
    <row r="668" spans="4:4" x14ac:dyDescent="0.25">
      <c r="D668">
        <v>6.1827968056413487E-3</v>
      </c>
    </row>
    <row r="669" spans="4:4" x14ac:dyDescent="0.25">
      <c r="D669">
        <v>6.1928317288087722E-3</v>
      </c>
    </row>
    <row r="670" spans="4:4" x14ac:dyDescent="0.25">
      <c r="D670">
        <v>6.2029263316901138E-3</v>
      </c>
    </row>
    <row r="671" spans="4:4" x14ac:dyDescent="0.25">
      <c r="D671">
        <v>6.2130812261571074E-3</v>
      </c>
    </row>
    <row r="672" spans="4:4" x14ac:dyDescent="0.25">
      <c r="D672">
        <v>6.2232970315187841E-3</v>
      </c>
    </row>
    <row r="673" spans="4:4" x14ac:dyDescent="0.25">
      <c r="D673">
        <v>6.2335743620267111E-3</v>
      </c>
    </row>
    <row r="674" spans="4:4" x14ac:dyDescent="0.25">
      <c r="D674">
        <v>6.2439110747894303E-3</v>
      </c>
    </row>
    <row r="675" spans="4:4" x14ac:dyDescent="0.25">
      <c r="D675">
        <v>6.2543077802113371E-3</v>
      </c>
    </row>
    <row r="676" spans="4:4" x14ac:dyDescent="0.25">
      <c r="D676">
        <v>6.2647650834586838E-3</v>
      </c>
    </row>
    <row r="677" spans="4:4" x14ac:dyDescent="0.25">
      <c r="D677">
        <v>6.2752836361776275E-3</v>
      </c>
    </row>
    <row r="678" spans="4:4" x14ac:dyDescent="0.25">
      <c r="D678">
        <v>6.2858640592466887E-3</v>
      </c>
    </row>
    <row r="679" spans="4:4" x14ac:dyDescent="0.25">
      <c r="D679">
        <v>6.2965070076665382E-3</v>
      </c>
    </row>
    <row r="680" spans="4:4" x14ac:dyDescent="0.25">
      <c r="D680">
        <v>6.3072131318423486E-3</v>
      </c>
    </row>
    <row r="681" spans="4:4" x14ac:dyDescent="0.25">
      <c r="D681">
        <v>6.3179830902166849E-3</v>
      </c>
    </row>
    <row r="682" spans="4:4" x14ac:dyDescent="0.25">
      <c r="D682">
        <v>6.328817563312529E-3</v>
      </c>
    </row>
    <row r="683" spans="4:4" x14ac:dyDescent="0.25">
      <c r="D683">
        <v>6.3397172134405655E-3</v>
      </c>
    </row>
    <row r="684" spans="4:4" x14ac:dyDescent="0.25">
      <c r="D684">
        <v>6.3506827519334182E-3</v>
      </c>
    </row>
    <row r="685" spans="4:4" x14ac:dyDescent="0.25">
      <c r="D685">
        <v>6.3617148589281457E-3</v>
      </c>
    </row>
    <row r="686" spans="4:4" x14ac:dyDescent="0.25">
      <c r="D686">
        <v>6.3728106799063045E-3</v>
      </c>
    </row>
    <row r="687" spans="4:4" x14ac:dyDescent="0.25">
      <c r="D687">
        <v>6.3839709039263913E-3</v>
      </c>
    </row>
    <row r="688" spans="4:4" x14ac:dyDescent="0.25">
      <c r="D688">
        <v>6.3951962016395936E-3</v>
      </c>
    </row>
    <row r="689" spans="4:4" x14ac:dyDescent="0.25">
      <c r="D689">
        <v>6.4064872667399676E-3</v>
      </c>
    </row>
    <row r="690" spans="4:4" x14ac:dyDescent="0.25">
      <c r="D690">
        <v>6.4178448162945127E-3</v>
      </c>
    </row>
    <row r="691" spans="4:4" x14ac:dyDescent="0.25">
      <c r="D691">
        <v>6.4292695491495917E-3</v>
      </c>
    </row>
    <row r="692" spans="4:4" x14ac:dyDescent="0.25">
      <c r="D692">
        <v>6.4407621876543166E-3</v>
      </c>
    </row>
    <row r="693" spans="4:4" x14ac:dyDescent="0.25">
      <c r="D693">
        <v>6.4523234640524478E-3</v>
      </c>
    </row>
    <row r="694" spans="4:4" x14ac:dyDescent="0.25">
      <c r="D694">
        <v>6.4639541206452421E-3</v>
      </c>
    </row>
    <row r="695" spans="4:4" x14ac:dyDescent="0.25">
      <c r="D695">
        <v>6.4756549244538884E-3</v>
      </c>
    </row>
    <row r="696" spans="4:4" x14ac:dyDescent="0.25">
      <c r="D696">
        <v>6.4874266094978074E-3</v>
      </c>
    </row>
    <row r="697" spans="4:4" x14ac:dyDescent="0.25">
      <c r="D697">
        <v>6.4992699785400201E-3</v>
      </c>
    </row>
    <row r="698" spans="4:4" x14ac:dyDescent="0.25">
      <c r="D698">
        <v>6.5111812776701512E-3</v>
      </c>
    </row>
    <row r="699" spans="4:4" x14ac:dyDescent="0.25">
      <c r="D699">
        <v>6.5231612580850711E-3</v>
      </c>
    </row>
    <row r="700" spans="4:4" x14ac:dyDescent="0.25">
      <c r="D700">
        <v>6.535210681747337E-3</v>
      </c>
    </row>
    <row r="701" spans="4:4" x14ac:dyDescent="0.25">
      <c r="D701">
        <v>6.5473302915159872E-3</v>
      </c>
    </row>
    <row r="702" spans="4:4" x14ac:dyDescent="0.25">
      <c r="D702">
        <v>6.5595208713407904E-3</v>
      </c>
    </row>
    <row r="703" spans="4:4" x14ac:dyDescent="0.25">
      <c r="D703">
        <v>6.5717831861542364E-3</v>
      </c>
    </row>
    <row r="704" spans="4:4" x14ac:dyDescent="0.25">
      <c r="D704">
        <v>6.5841180424661633E-3</v>
      </c>
    </row>
    <row r="705" spans="4:4" x14ac:dyDescent="0.25">
      <c r="D705">
        <v>6.5965262277590695E-3</v>
      </c>
    </row>
    <row r="706" spans="4:4" x14ac:dyDescent="0.25">
      <c r="D706">
        <v>6.6090085721995919E-3</v>
      </c>
    </row>
    <row r="707" spans="4:4" x14ac:dyDescent="0.25">
      <c r="D707">
        <v>6.6215658867292198E-3</v>
      </c>
    </row>
    <row r="708" spans="4:4" x14ac:dyDescent="0.25">
      <c r="D708">
        <v>6.6341990256991714E-3</v>
      </c>
    </row>
    <row r="709" spans="4:4" x14ac:dyDescent="0.25">
      <c r="D709">
        <v>6.6469088242417408E-3</v>
      </c>
    </row>
    <row r="710" spans="4:4" x14ac:dyDescent="0.25">
      <c r="D710">
        <v>6.6596910256635387E-3</v>
      </c>
    </row>
    <row r="711" spans="4:4" x14ac:dyDescent="0.25">
      <c r="D711">
        <v>6.6725464332130337E-3</v>
      </c>
    </row>
    <row r="712" spans="4:4" x14ac:dyDescent="0.25">
      <c r="D712">
        <v>6.6854758623556216E-3</v>
      </c>
    </row>
    <row r="713" spans="4:4" x14ac:dyDescent="0.25">
      <c r="D713">
        <v>6.6984801574324002E-3</v>
      </c>
    </row>
    <row r="714" spans="4:4" x14ac:dyDescent="0.25">
      <c r="D714">
        <v>6.7115601428075914E-3</v>
      </c>
    </row>
    <row r="715" spans="4:4" x14ac:dyDescent="0.25">
      <c r="D715">
        <v>6.7247166886225725E-3</v>
      </c>
    </row>
    <row r="716" spans="4:4" x14ac:dyDescent="0.25">
      <c r="D716">
        <v>6.7379506619555402E-3</v>
      </c>
    </row>
    <row r="717" spans="4:4" x14ac:dyDescent="0.25">
      <c r="D717">
        <v>6.751262943395237E-3</v>
      </c>
    </row>
    <row r="718" spans="4:4" x14ac:dyDescent="0.25">
      <c r="D718">
        <v>6.7646544268387867E-3</v>
      </c>
    </row>
    <row r="719" spans="4:4" x14ac:dyDescent="0.25">
      <c r="D719">
        <v>6.7781260034229232E-3</v>
      </c>
    </row>
    <row r="720" spans="4:4" x14ac:dyDescent="0.25">
      <c r="D720">
        <v>6.7916786119877042E-3</v>
      </c>
    </row>
    <row r="721" spans="4:4" x14ac:dyDescent="0.25">
      <c r="D721">
        <v>6.8053131719111098E-3</v>
      </c>
    </row>
    <row r="722" spans="4:4" x14ac:dyDescent="0.25">
      <c r="D722">
        <v>6.8190248558565036E-3</v>
      </c>
    </row>
    <row r="723" spans="4:4" x14ac:dyDescent="0.25">
      <c r="D723">
        <v>6.8328145409874818E-3</v>
      </c>
    </row>
    <row r="724" spans="4:4" x14ac:dyDescent="0.25">
      <c r="D724">
        <v>6.8466831182323997E-3</v>
      </c>
    </row>
    <row r="725" spans="4:4" x14ac:dyDescent="0.25">
      <c r="D725">
        <v>6.8606315107410066E-3</v>
      </c>
    </row>
    <row r="726" spans="4:4" x14ac:dyDescent="0.25">
      <c r="D726">
        <v>6.8746606391131369E-3</v>
      </c>
    </row>
    <row r="727" spans="4:4" x14ac:dyDescent="0.25">
      <c r="D727">
        <v>6.8887714568769878E-3</v>
      </c>
    </row>
    <row r="728" spans="4:4" x14ac:dyDescent="0.25">
      <c r="D728">
        <v>6.9029648792003906E-3</v>
      </c>
    </row>
    <row r="729" spans="4:4" x14ac:dyDescent="0.25">
      <c r="D729">
        <v>6.9172418901939517E-3</v>
      </c>
    </row>
    <row r="730" spans="4:4" x14ac:dyDescent="0.25">
      <c r="D730">
        <v>6.931603453665813E-3</v>
      </c>
    </row>
    <row r="731" spans="4:4" x14ac:dyDescent="0.25">
      <c r="D731">
        <v>6.9460505862757906E-3</v>
      </c>
    </row>
    <row r="732" spans="4:4" x14ac:dyDescent="0.25">
      <c r="D732">
        <v>6.9605842842618802E-3</v>
      </c>
    </row>
    <row r="733" spans="4:4" x14ac:dyDescent="0.25">
      <c r="D733">
        <v>6.9752055790249989E-3</v>
      </c>
    </row>
    <row r="734" spans="4:4" x14ac:dyDescent="0.25">
      <c r="D734">
        <v>6.9899089198459221E-3</v>
      </c>
    </row>
    <row r="735" spans="4:4" x14ac:dyDescent="0.25">
      <c r="D735">
        <v>7.0046953008092777E-3</v>
      </c>
    </row>
    <row r="736" spans="4:4" x14ac:dyDescent="0.25">
      <c r="D736">
        <v>7.0195656761125247E-3</v>
      </c>
    </row>
    <row r="737" spans="4:4" x14ac:dyDescent="0.25">
      <c r="D737">
        <v>7.0345210544113497E-3</v>
      </c>
    </row>
    <row r="738" spans="4:4" x14ac:dyDescent="0.25">
      <c r="D738">
        <v>7.0495624230753114E-3</v>
      </c>
    </row>
    <row r="739" spans="4:4" x14ac:dyDescent="0.25">
      <c r="D739">
        <v>7.064690825569272E-3</v>
      </c>
    </row>
    <row r="740" spans="4:4" x14ac:dyDescent="0.25">
      <c r="D740">
        <v>7.079907303777274E-3</v>
      </c>
    </row>
    <row r="741" spans="4:4" x14ac:dyDescent="0.25">
      <c r="D741">
        <v>7.0952129173435258E-3</v>
      </c>
    </row>
    <row r="742" spans="4:4" x14ac:dyDescent="0.25">
      <c r="D742">
        <v>7.1106087247939445E-3</v>
      </c>
    </row>
    <row r="743" spans="4:4" x14ac:dyDescent="0.25">
      <c r="D743">
        <v>7.1260958024607305E-3</v>
      </c>
    </row>
    <row r="744" spans="4:4" x14ac:dyDescent="0.25">
      <c r="D744">
        <v>7.1416752658036153E-3</v>
      </c>
    </row>
    <row r="745" spans="4:4" x14ac:dyDescent="0.25">
      <c r="D745">
        <v>7.1573482495741166E-3</v>
      </c>
    </row>
    <row r="746" spans="4:4" x14ac:dyDescent="0.25">
      <c r="D746">
        <v>7.1731086405099134E-3</v>
      </c>
    </row>
    <row r="747" spans="4:4" x14ac:dyDescent="0.25">
      <c r="D747">
        <v>7.1889574656332092E-3</v>
      </c>
    </row>
    <row r="748" spans="4:4" x14ac:dyDescent="0.25">
      <c r="D748">
        <v>7.2048958120340158E-3</v>
      </c>
    </row>
    <row r="749" spans="4:4" x14ac:dyDescent="0.25">
      <c r="D749">
        <v>7.2209247653905592E-3</v>
      </c>
    </row>
    <row r="750" spans="4:4" x14ac:dyDescent="0.25">
      <c r="D750">
        <v>7.2370454312159866E-3</v>
      </c>
    </row>
    <row r="751" spans="4:4" x14ac:dyDescent="0.25">
      <c r="D751">
        <v>7.253258913699801E-3</v>
      </c>
    </row>
    <row r="752" spans="4:4" x14ac:dyDescent="0.25">
      <c r="D752">
        <v>7.2695663803110204E-3</v>
      </c>
    </row>
    <row r="753" spans="4:4" x14ac:dyDescent="0.25">
      <c r="D753">
        <v>7.2859689761729284E-3</v>
      </c>
    </row>
    <row r="754" spans="4:4" x14ac:dyDescent="0.25">
      <c r="D754">
        <v>7.3024678677026059E-3</v>
      </c>
    </row>
    <row r="755" spans="4:4" x14ac:dyDescent="0.25">
      <c r="D755">
        <v>7.3190642422895254E-3</v>
      </c>
    </row>
    <row r="756" spans="4:4" x14ac:dyDescent="0.25">
      <c r="D756">
        <v>7.3357593089117415E-3</v>
      </c>
    </row>
    <row r="757" spans="4:4" x14ac:dyDescent="0.25">
      <c r="D757">
        <v>7.352554320851158E-3</v>
      </c>
    </row>
    <row r="758" spans="4:4" x14ac:dyDescent="0.25">
      <c r="D758">
        <v>7.3694425331585949E-3</v>
      </c>
    </row>
    <row r="759" spans="4:4" x14ac:dyDescent="0.25">
      <c r="D759">
        <v>7.3864250983201344E-3</v>
      </c>
    </row>
    <row r="760" spans="4:4" x14ac:dyDescent="0.25">
      <c r="D760">
        <v>7.4035031909564048E-3</v>
      </c>
    </row>
    <row r="761" spans="4:4" x14ac:dyDescent="0.25">
      <c r="D761">
        <v>7.4206780076531741E-3</v>
      </c>
    </row>
    <row r="762" spans="4:4" x14ac:dyDescent="0.25">
      <c r="D762">
        <v>7.4379507221463172E-3</v>
      </c>
    </row>
    <row r="763" spans="4:4" x14ac:dyDescent="0.25">
      <c r="D763">
        <v>7.4553226234932929E-3</v>
      </c>
    </row>
    <row r="764" spans="4:4" x14ac:dyDescent="0.25">
      <c r="D764">
        <v>7.4727949081665572E-3</v>
      </c>
    </row>
    <row r="765" spans="4:4" x14ac:dyDescent="0.25">
      <c r="D765">
        <v>7.490368843024081E-3</v>
      </c>
    </row>
    <row r="766" spans="4:4" x14ac:dyDescent="0.25">
      <c r="D766">
        <v>7.5080457422521066E-3</v>
      </c>
    </row>
    <row r="767" spans="4:4" x14ac:dyDescent="0.25">
      <c r="D767">
        <v>7.5258269219416031E-3</v>
      </c>
    </row>
    <row r="768" spans="4:4" x14ac:dyDescent="0.25">
      <c r="D768">
        <v>7.5437136752775757E-3</v>
      </c>
    </row>
    <row r="769" spans="4:4" x14ac:dyDescent="0.25">
      <c r="D769">
        <v>7.5617073682406836E-3</v>
      </c>
    </row>
    <row r="770" spans="4:4" x14ac:dyDescent="0.25">
      <c r="D770">
        <v>7.5798006906382595E-3</v>
      </c>
    </row>
    <row r="771" spans="4:4" x14ac:dyDescent="0.25">
      <c r="D771">
        <v>7.5979948949210915E-3</v>
      </c>
    </row>
    <row r="772" spans="4:4" x14ac:dyDescent="0.25">
      <c r="D772">
        <v>7.6162912584097492E-3</v>
      </c>
    </row>
    <row r="773" spans="4:4" x14ac:dyDescent="0.25">
      <c r="D773">
        <v>7.6346911091623136E-3</v>
      </c>
    </row>
    <row r="774" spans="4:4" x14ac:dyDescent="0.25">
      <c r="D774">
        <v>7.6531957511535055E-3</v>
      </c>
    </row>
    <row r="775" spans="4:4" x14ac:dyDescent="0.25">
      <c r="D775">
        <v>7.6718065401434783E-3</v>
      </c>
    </row>
    <row r="776" spans="4:4" x14ac:dyDescent="0.25">
      <c r="D776">
        <v>7.6905248590465741E-3</v>
      </c>
    </row>
    <row r="777" spans="4:4" x14ac:dyDescent="0.25">
      <c r="D777">
        <v>7.7093520929156032E-3</v>
      </c>
    </row>
    <row r="778" spans="4:4" x14ac:dyDescent="0.25">
      <c r="D778">
        <v>7.7282896284139859E-3</v>
      </c>
    </row>
    <row r="779" spans="4:4" x14ac:dyDescent="0.25">
      <c r="D779">
        <v>7.7473389583419903E-3</v>
      </c>
    </row>
    <row r="780" spans="4:4" x14ac:dyDescent="0.25">
      <c r="D780">
        <v>7.7665015271333234E-3</v>
      </c>
    </row>
    <row r="781" spans="4:4" x14ac:dyDescent="0.25">
      <c r="D781">
        <v>7.7857788079351928E-3</v>
      </c>
    </row>
    <row r="782" spans="4:4" x14ac:dyDescent="0.25">
      <c r="D782">
        <v>7.805162945060719E-3</v>
      </c>
    </row>
    <row r="783" spans="4:4" x14ac:dyDescent="0.25">
      <c r="D783">
        <v>7.8246553662405845E-3</v>
      </c>
    </row>
    <row r="784" spans="4:4" x14ac:dyDescent="0.25">
      <c r="D784">
        <v>7.8442575025432972E-3</v>
      </c>
    </row>
    <row r="785" spans="4:4" x14ac:dyDescent="0.25">
      <c r="D785">
        <v>7.8639707327931557E-3</v>
      </c>
    </row>
    <row r="786" spans="4:4" x14ac:dyDescent="0.25">
      <c r="D786">
        <v>7.8837965746651195E-3</v>
      </c>
    </row>
    <row r="787" spans="4:4" x14ac:dyDescent="0.25">
      <c r="D787">
        <v>7.9037364668937092E-3</v>
      </c>
    </row>
    <row r="788" spans="4:4" x14ac:dyDescent="0.25">
      <c r="D788">
        <v>7.9237919621274362E-3</v>
      </c>
    </row>
    <row r="789" spans="4:4" x14ac:dyDescent="0.25">
      <c r="D789">
        <v>7.9439645898392135E-3</v>
      </c>
    </row>
    <row r="790" spans="4:4" x14ac:dyDescent="0.25">
      <c r="D790">
        <v>7.964255939489651E-3</v>
      </c>
    </row>
    <row r="791" spans="4:4" x14ac:dyDescent="0.25">
      <c r="D791">
        <v>7.9846675485530233E-3</v>
      </c>
    </row>
    <row r="792" spans="4:4" x14ac:dyDescent="0.25">
      <c r="D792">
        <v>8.0052010436161575E-3</v>
      </c>
    </row>
    <row r="793" spans="4:4" x14ac:dyDescent="0.25">
      <c r="D793">
        <v>8.0258581160213525E-3</v>
      </c>
    </row>
    <row r="794" spans="4:4" x14ac:dyDescent="0.25">
      <c r="D794">
        <v>8.0466305231725824E-3</v>
      </c>
    </row>
    <row r="795" spans="4:4" x14ac:dyDescent="0.25">
      <c r="D795">
        <v>8.0675198255743524E-3</v>
      </c>
    </row>
    <row r="796" spans="4:4" x14ac:dyDescent="0.25">
      <c r="D796">
        <v>8.0885275882714991E-3</v>
      </c>
    </row>
    <row r="797" spans="4:4" x14ac:dyDescent="0.25">
      <c r="D797">
        <v>8.1096553793087306E-3</v>
      </c>
    </row>
    <row r="798" spans="4:4" x14ac:dyDescent="0.25">
      <c r="D798">
        <v>8.130904863247617E-3</v>
      </c>
    </row>
    <row r="799" spans="4:4" x14ac:dyDescent="0.25">
      <c r="D799">
        <v>8.1522776793973191E-3</v>
      </c>
    </row>
    <row r="800" spans="4:4" x14ac:dyDescent="0.25">
      <c r="D800">
        <v>8.1737755031065888E-3</v>
      </c>
    </row>
    <row r="801" spans="4:4" x14ac:dyDescent="0.25">
      <c r="D801">
        <v>8.1954000464607626E-3</v>
      </c>
    </row>
    <row r="802" spans="4:4" x14ac:dyDescent="0.25">
      <c r="D802">
        <v>8.2171530908251352E-3</v>
      </c>
    </row>
    <row r="803" spans="4:4" x14ac:dyDescent="0.25">
      <c r="D803">
        <v>8.239036330224124E-3</v>
      </c>
    </row>
    <row r="804" spans="4:4" x14ac:dyDescent="0.25">
      <c r="D804">
        <v>8.2610516549760024E-3</v>
      </c>
    </row>
    <row r="805" spans="4:4" x14ac:dyDescent="0.25">
      <c r="D805">
        <v>8.2832008369501733E-3</v>
      </c>
    </row>
    <row r="806" spans="4:4" x14ac:dyDescent="0.25">
      <c r="D806">
        <v>8.305474980015418E-3</v>
      </c>
    </row>
    <row r="807" spans="4:4" x14ac:dyDescent="0.25">
      <c r="D807">
        <v>8.327875771231211E-3</v>
      </c>
    </row>
    <row r="808" spans="4:4" x14ac:dyDescent="0.25">
      <c r="D808">
        <v>8.3504049686861925E-3</v>
      </c>
    </row>
    <row r="809" spans="4:4" x14ac:dyDescent="0.25">
      <c r="D809">
        <v>8.3730643383828126E-3</v>
      </c>
    </row>
    <row r="810" spans="4:4" x14ac:dyDescent="0.25">
      <c r="D810">
        <v>8.3958557195077024E-3</v>
      </c>
    </row>
    <row r="811" spans="4:4" x14ac:dyDescent="0.25">
      <c r="D811">
        <v>8.4187809943128047E-3</v>
      </c>
    </row>
    <row r="812" spans="4:4" x14ac:dyDescent="0.25">
      <c r="D812">
        <v>8.441841951721386E-3</v>
      </c>
    </row>
    <row r="813" spans="4:4" x14ac:dyDescent="0.25">
      <c r="D813">
        <v>8.4650405930986432E-3</v>
      </c>
    </row>
    <row r="814" spans="4:4" x14ac:dyDescent="0.25">
      <c r="D814">
        <v>8.4883787930415729E-3</v>
      </c>
    </row>
    <row r="815" spans="4:4" x14ac:dyDescent="0.25">
      <c r="D815">
        <v>8.5118586086677418E-3</v>
      </c>
    </row>
    <row r="816" spans="4:4" x14ac:dyDescent="0.25">
      <c r="D816">
        <v>8.5354820038812569E-3</v>
      </c>
    </row>
    <row r="817" spans="4:4" x14ac:dyDescent="0.25">
      <c r="D817">
        <v>8.5592510580214751E-3</v>
      </c>
    </row>
    <row r="818" spans="4:4" x14ac:dyDescent="0.25">
      <c r="D818">
        <v>8.5831560490193578E-3</v>
      </c>
    </row>
    <row r="819" spans="4:4" x14ac:dyDescent="0.25">
      <c r="D819">
        <v>8.6071989258961444E-3</v>
      </c>
    </row>
    <row r="820" spans="4:4" x14ac:dyDescent="0.25">
      <c r="D820">
        <v>8.6313816116773186E-3</v>
      </c>
    </row>
    <row r="821" spans="4:4" x14ac:dyDescent="0.25">
      <c r="D821">
        <v>8.6557061860061194E-3</v>
      </c>
    </row>
    <row r="822" spans="4:4" x14ac:dyDescent="0.25">
      <c r="D822">
        <v>8.6801745930409433E-3</v>
      </c>
    </row>
    <row r="823" spans="4:4" x14ac:dyDescent="0.25">
      <c r="D823">
        <v>8.7047889349742228E-3</v>
      </c>
    </row>
    <row r="824" spans="4:4" x14ac:dyDescent="0.25">
      <c r="D824">
        <v>8.7295513650769204E-3</v>
      </c>
    </row>
    <row r="825" spans="4:4" x14ac:dyDescent="0.25">
      <c r="D825">
        <v>8.7544640123818299E-3</v>
      </c>
    </row>
    <row r="826" spans="4:4" x14ac:dyDescent="0.25">
      <c r="D826">
        <v>8.7795290566096088E-3</v>
      </c>
    </row>
    <row r="827" spans="4:4" x14ac:dyDescent="0.25">
      <c r="D827">
        <v>8.8047487296221156E-3</v>
      </c>
    </row>
    <row r="828" spans="4:4" x14ac:dyDescent="0.25">
      <c r="D828">
        <v>8.8301253165735862E-3</v>
      </c>
    </row>
    <row r="829" spans="4:4" x14ac:dyDescent="0.25">
      <c r="D829">
        <v>8.8556611190680791E-3</v>
      </c>
    </row>
    <row r="830" spans="4:4" x14ac:dyDescent="0.25">
      <c r="D830">
        <v>8.8813445667906988E-3</v>
      </c>
    </row>
    <row r="831" spans="4:4" x14ac:dyDescent="0.25">
      <c r="D831">
        <v>8.9071776931250457E-3</v>
      </c>
    </row>
    <row r="832" spans="4:4" x14ac:dyDescent="0.25">
      <c r="D832">
        <v>8.9331627866604726E-3</v>
      </c>
    </row>
    <row r="833" spans="4:4" x14ac:dyDescent="0.25">
      <c r="D833">
        <v>8.9593020290907859E-3</v>
      </c>
    </row>
    <row r="834" spans="4:4" x14ac:dyDescent="0.25">
      <c r="D834">
        <v>8.9855977398214382E-3</v>
      </c>
    </row>
    <row r="835" spans="4:4" x14ac:dyDescent="0.25">
      <c r="D835">
        <v>9.0120522123547497E-3</v>
      </c>
    </row>
    <row r="836" spans="4:4" x14ac:dyDescent="0.25">
      <c r="D836">
        <v>9.0386678407990348E-3</v>
      </c>
    </row>
    <row r="837" spans="4:4" x14ac:dyDescent="0.25">
      <c r="D837">
        <v>9.0654470369330685E-3</v>
      </c>
    </row>
    <row r="838" spans="4:4" x14ac:dyDescent="0.25">
      <c r="D838">
        <v>9.0923922735940185E-3</v>
      </c>
    </row>
    <row r="839" spans="4:4" x14ac:dyDescent="0.25">
      <c r="D839">
        <v>9.1195059974857138E-3</v>
      </c>
    </row>
    <row r="840" spans="4:4" x14ac:dyDescent="0.25">
      <c r="D840">
        <v>9.1467908059017569E-3</v>
      </c>
    </row>
    <row r="841" spans="4:4" x14ac:dyDescent="0.25">
      <c r="D841">
        <v>9.1742493612115873E-3</v>
      </c>
    </row>
    <row r="842" spans="4:4" x14ac:dyDescent="0.25">
      <c r="D842">
        <v>9.2018672996387295E-3</v>
      </c>
    </row>
    <row r="843" spans="4:4" x14ac:dyDescent="0.25">
      <c r="D843">
        <v>9.229647103996973E-3</v>
      </c>
    </row>
    <row r="844" spans="4:4" x14ac:dyDescent="0.25">
      <c r="D844">
        <v>9.2575911406994026E-3</v>
      </c>
    </row>
    <row r="845" spans="4:4" x14ac:dyDescent="0.25">
      <c r="D845">
        <v>9.2857019757862438E-3</v>
      </c>
    </row>
    <row r="846" spans="4:4" x14ac:dyDescent="0.25">
      <c r="D846">
        <v>9.3139821059932924E-3</v>
      </c>
    </row>
    <row r="847" spans="4:4" x14ac:dyDescent="0.25">
      <c r="D847">
        <v>9.3424341388942261E-3</v>
      </c>
    </row>
    <row r="848" spans="4:4" x14ac:dyDescent="0.25">
      <c r="D848">
        <v>9.3710607055502559E-3</v>
      </c>
    </row>
    <row r="849" spans="4:4" x14ac:dyDescent="0.25">
      <c r="D849">
        <v>9.3998644578674306E-3</v>
      </c>
    </row>
    <row r="850" spans="4:4" x14ac:dyDescent="0.25">
      <c r="D850">
        <v>9.4288481667309867E-3</v>
      </c>
    </row>
    <row r="851" spans="4:4" x14ac:dyDescent="0.25">
      <c r="D851">
        <v>9.4580146760538109E-3</v>
      </c>
    </row>
    <row r="852" spans="4:4" x14ac:dyDescent="0.25">
      <c r="D852">
        <v>9.4873668067841817E-3</v>
      </c>
    </row>
    <row r="853" spans="4:4" x14ac:dyDescent="0.25">
      <c r="D853">
        <v>9.5169075048300543E-3</v>
      </c>
    </row>
    <row r="854" spans="4:4" x14ac:dyDescent="0.25">
      <c r="D854">
        <v>9.5466199579487161E-3</v>
      </c>
    </row>
    <row r="855" spans="4:4" x14ac:dyDescent="0.25">
      <c r="D855">
        <v>9.5765068610969631E-3</v>
      </c>
    </row>
    <row r="856" spans="4:4" x14ac:dyDescent="0.25">
      <c r="D856">
        <v>9.6065709846549219E-3</v>
      </c>
    </row>
    <row r="857" spans="4:4" x14ac:dyDescent="0.25">
      <c r="D857">
        <v>9.6368149701958044E-3</v>
      </c>
    </row>
    <row r="858" spans="4:4" x14ac:dyDescent="0.25">
      <c r="D858">
        <v>9.6672417425017077E-3</v>
      </c>
    </row>
    <row r="859" spans="4:4" x14ac:dyDescent="0.25">
      <c r="D859">
        <v>9.6978540435906004E-3</v>
      </c>
    </row>
    <row r="860" spans="4:4" x14ac:dyDescent="0.25">
      <c r="D860">
        <v>9.7286549589261379E-3</v>
      </c>
    </row>
    <row r="861" spans="4:4" x14ac:dyDescent="0.25">
      <c r="D861">
        <v>9.7596473913593787E-3</v>
      </c>
    </row>
    <row r="862" spans="4:4" x14ac:dyDescent="0.25">
      <c r="D862">
        <v>9.7908343807772899E-3</v>
      </c>
    </row>
    <row r="863" spans="4:4" x14ac:dyDescent="0.25">
      <c r="D863">
        <v>9.8222191042699174E-3</v>
      </c>
    </row>
    <row r="864" spans="4:4" x14ac:dyDescent="0.25">
      <c r="D864">
        <v>9.8538047191598765E-3</v>
      </c>
    </row>
    <row r="865" spans="4:4" x14ac:dyDescent="0.25">
      <c r="D865">
        <v>9.8855944704380593E-3</v>
      </c>
    </row>
    <row r="866" spans="4:4" x14ac:dyDescent="0.25">
      <c r="D866">
        <v>9.9175686604665615E-3</v>
      </c>
    </row>
    <row r="867" spans="4:4" x14ac:dyDescent="0.25">
      <c r="D867">
        <v>9.9497301929675642E-3</v>
      </c>
    </row>
    <row r="868" spans="4:4" x14ac:dyDescent="0.25">
      <c r="D868">
        <v>9.9820820576394798E-3</v>
      </c>
    </row>
    <row r="869" spans="4:4" x14ac:dyDescent="0.25">
      <c r="D869">
        <v>1.0014627275157244E-2</v>
      </c>
    </row>
    <row r="870" spans="4:4" x14ac:dyDescent="0.25">
      <c r="D870">
        <v>1.0047369014028477E-2</v>
      </c>
    </row>
    <row r="871" spans="4:4" x14ac:dyDescent="0.25">
      <c r="D871">
        <v>1.0080310419072706E-2</v>
      </c>
    </row>
    <row r="872" spans="4:4" x14ac:dyDescent="0.25">
      <c r="D872">
        <v>1.0113454669758737E-2</v>
      </c>
    </row>
    <row r="873" spans="4:4" x14ac:dyDescent="0.25">
      <c r="D873">
        <v>1.0146805157523017E-2</v>
      </c>
    </row>
    <row r="874" spans="4:4" x14ac:dyDescent="0.25">
      <c r="D874">
        <v>1.0180365316313842E-2</v>
      </c>
    </row>
    <row r="875" spans="4:4" x14ac:dyDescent="0.25">
      <c r="D875">
        <v>1.0214138433740121E-2</v>
      </c>
    </row>
    <row r="876" spans="4:4" x14ac:dyDescent="0.25">
      <c r="D876">
        <v>1.0248128206445469E-2</v>
      </c>
    </row>
    <row r="877" spans="4:4" x14ac:dyDescent="0.25">
      <c r="D877">
        <v>1.0282338126959596E-2</v>
      </c>
    </row>
    <row r="878" spans="4:4" x14ac:dyDescent="0.25">
      <c r="D878">
        <v>1.0316745518344786E-2</v>
      </c>
    </row>
    <row r="879" spans="4:4" x14ac:dyDescent="0.25">
      <c r="D879">
        <v>1.0351353560401528E-2</v>
      </c>
    </row>
    <row r="880" spans="4:4" x14ac:dyDescent="0.25">
      <c r="D880">
        <v>1.0386165535214551E-2</v>
      </c>
    </row>
    <row r="881" spans="4:4" x14ac:dyDescent="0.25">
      <c r="D881">
        <v>1.0421184826940731E-2</v>
      </c>
    </row>
    <row r="882" spans="4:4" x14ac:dyDescent="0.25">
      <c r="D882">
        <v>1.0456414862717461E-2</v>
      </c>
    </row>
    <row r="883" spans="4:4" x14ac:dyDescent="0.25">
      <c r="D883">
        <v>1.0491859041365282E-2</v>
      </c>
    </row>
    <row r="884" spans="4:4" x14ac:dyDescent="0.25">
      <c r="D884">
        <v>1.0527521074501129E-2</v>
      </c>
    </row>
    <row r="885" spans="4:4" x14ac:dyDescent="0.25">
      <c r="D885">
        <v>1.056340444890458E-2</v>
      </c>
    </row>
    <row r="886" spans="4:4" x14ac:dyDescent="0.25">
      <c r="D886">
        <v>1.0599513035212595E-2</v>
      </c>
    </row>
    <row r="887" spans="4:4" x14ac:dyDescent="0.25">
      <c r="D887">
        <v>1.0635850620250952E-2</v>
      </c>
    </row>
    <row r="888" spans="4:4" x14ac:dyDescent="0.25">
      <c r="D888">
        <v>1.0672421107279052E-2</v>
      </c>
    </row>
    <row r="889" spans="4:4" x14ac:dyDescent="0.25">
      <c r="D889">
        <v>1.0709228453414753E-2</v>
      </c>
    </row>
    <row r="890" spans="4:4" x14ac:dyDescent="0.25">
      <c r="D890">
        <v>1.0746246915615883E-2</v>
      </c>
    </row>
    <row r="891" spans="4:4" x14ac:dyDescent="0.25">
      <c r="D891">
        <v>1.0783480064047595E-2</v>
      </c>
    </row>
    <row r="892" spans="4:4" x14ac:dyDescent="0.25">
      <c r="D892">
        <v>1.0820931515112696E-2</v>
      </c>
    </row>
    <row r="893" spans="4:4" x14ac:dyDescent="0.25">
      <c r="D893">
        <v>1.0858604859966026E-2</v>
      </c>
    </row>
    <row r="894" spans="4:4" x14ac:dyDescent="0.25">
      <c r="D894">
        <v>1.0896503960490684E-2</v>
      </c>
    </row>
    <row r="895" spans="4:4" x14ac:dyDescent="0.25">
      <c r="D895">
        <v>1.0934632582797296E-2</v>
      </c>
    </row>
    <row r="896" spans="4:4" x14ac:dyDescent="0.25">
      <c r="D896">
        <v>1.0972994618626226E-2</v>
      </c>
    </row>
    <row r="897" spans="4:4" x14ac:dyDescent="0.25">
      <c r="D897">
        <v>1.1011594246216352E-2</v>
      </c>
    </row>
    <row r="898" spans="4:4" x14ac:dyDescent="0.25">
      <c r="D898">
        <v>1.1050435473035591E-2</v>
      </c>
    </row>
    <row r="899" spans="4:4" x14ac:dyDescent="0.25">
      <c r="D899">
        <v>1.1089522439189902E-2</v>
      </c>
    </row>
    <row r="900" spans="4:4" x14ac:dyDescent="0.25">
      <c r="D900">
        <v>1.1128859583838963E-2</v>
      </c>
    </row>
    <row r="901" spans="4:4" x14ac:dyDescent="0.25">
      <c r="D901">
        <v>1.116845133648061E-2</v>
      </c>
    </row>
    <row r="902" spans="4:4" x14ac:dyDescent="0.25">
      <c r="D902">
        <v>1.1208268482450301E-2</v>
      </c>
    </row>
    <row r="903" spans="4:4" x14ac:dyDescent="0.25">
      <c r="D903">
        <v>1.1248314890935774E-2</v>
      </c>
    </row>
    <row r="904" spans="4:4" x14ac:dyDescent="0.25">
      <c r="D904">
        <v>1.1288594653625384E-2</v>
      </c>
    </row>
    <row r="905" spans="4:4" x14ac:dyDescent="0.25">
      <c r="D905">
        <v>1.1329111674771665E-2</v>
      </c>
    </row>
    <row r="906" spans="4:4" x14ac:dyDescent="0.25">
      <c r="D906">
        <v>1.1369870084508018E-2</v>
      </c>
    </row>
    <row r="907" spans="4:4" x14ac:dyDescent="0.25">
      <c r="D907">
        <v>1.1410874076248398E-2</v>
      </c>
    </row>
    <row r="908" spans="4:4" x14ac:dyDescent="0.25">
      <c r="D908">
        <v>1.1452128083494845E-2</v>
      </c>
    </row>
    <row r="909" spans="4:4" x14ac:dyDescent="0.25">
      <c r="D909">
        <v>1.1493636435376431E-2</v>
      </c>
    </row>
    <row r="910" spans="4:4" x14ac:dyDescent="0.25">
      <c r="D910">
        <v>1.1535403615784574E-2</v>
      </c>
    </row>
    <row r="911" spans="4:4" x14ac:dyDescent="0.25">
      <c r="D911">
        <v>1.1577434361249408E-2</v>
      </c>
    </row>
    <row r="912" spans="4:4" x14ac:dyDescent="0.25">
      <c r="D912">
        <v>1.1619733304502614E-2</v>
      </c>
    </row>
    <row r="913" spans="4:4" x14ac:dyDescent="0.25">
      <c r="D913">
        <v>1.1662305430881039E-2</v>
      </c>
    </row>
    <row r="914" spans="4:4" x14ac:dyDescent="0.25">
      <c r="D914">
        <v>1.1705118250885448E-2</v>
      </c>
    </row>
    <row r="915" spans="4:4" x14ac:dyDescent="0.25">
      <c r="D915">
        <v>1.1748175814523363E-2</v>
      </c>
    </row>
    <row r="916" spans="4:4" x14ac:dyDescent="0.25">
      <c r="D916">
        <v>1.1791482622833974E-2</v>
      </c>
    </row>
    <row r="917" spans="4:4" x14ac:dyDescent="0.25">
      <c r="D917">
        <v>1.1835042959477854E-2</v>
      </c>
    </row>
    <row r="918" spans="4:4" x14ac:dyDescent="0.25">
      <c r="D918">
        <v>1.1878861378016026E-2</v>
      </c>
    </row>
    <row r="919" spans="4:4" x14ac:dyDescent="0.25">
      <c r="D919">
        <v>1.1922942610562735E-2</v>
      </c>
    </row>
    <row r="920" spans="4:4" x14ac:dyDescent="0.25">
      <c r="D920">
        <v>1.1967291170639318E-2</v>
      </c>
    </row>
    <row r="921" spans="4:4" x14ac:dyDescent="0.25">
      <c r="D921">
        <v>1.2011912156005961E-2</v>
      </c>
    </row>
    <row r="922" spans="4:4" x14ac:dyDescent="0.25">
      <c r="D922">
        <v>1.2056810344744996E-2</v>
      </c>
    </row>
    <row r="923" spans="4:4" x14ac:dyDescent="0.25">
      <c r="D923">
        <v>1.2101991016560169E-2</v>
      </c>
    </row>
    <row r="924" spans="4:4" x14ac:dyDescent="0.25">
      <c r="D924">
        <v>1.2147459232804098E-2</v>
      </c>
    </row>
    <row r="925" spans="4:4" x14ac:dyDescent="0.25">
      <c r="D925">
        <v>1.2193220354121773E-2</v>
      </c>
    </row>
    <row r="926" spans="4:4" x14ac:dyDescent="0.25">
      <c r="D926">
        <v>1.223923820716185E-2</v>
      </c>
    </row>
    <row r="927" spans="4:4" x14ac:dyDescent="0.25">
      <c r="D927">
        <v>1.2285517166577322E-2</v>
      </c>
    </row>
    <row r="928" spans="4:4" x14ac:dyDescent="0.25">
      <c r="D928">
        <v>1.2332061912456871E-2</v>
      </c>
    </row>
    <row r="929" spans="4:4" x14ac:dyDescent="0.25">
      <c r="D929">
        <v>1.2378877546376624E-2</v>
      </c>
    </row>
    <row r="930" spans="4:4" x14ac:dyDescent="0.25">
      <c r="D930">
        <v>1.2425968706147414E-2</v>
      </c>
    </row>
    <row r="931" spans="4:4" x14ac:dyDescent="0.25">
      <c r="D931">
        <v>1.247334056980556E-2</v>
      </c>
    </row>
    <row r="932" spans="4:4" x14ac:dyDescent="0.25">
      <c r="D932">
        <v>1.2520998420283402E-2</v>
      </c>
    </row>
    <row r="933" spans="4:4" x14ac:dyDescent="0.25">
      <c r="D933">
        <v>1.2568947527957095E-2</v>
      </c>
    </row>
    <row r="934" spans="4:4" x14ac:dyDescent="0.25">
      <c r="D934">
        <v>1.2617193264080241E-2</v>
      </c>
    </row>
    <row r="935" spans="4:4" x14ac:dyDescent="0.25">
      <c r="D935">
        <v>1.2665741346789383E-2</v>
      </c>
    </row>
    <row r="936" spans="4:4" x14ac:dyDescent="0.25">
      <c r="D936">
        <v>1.2714597489692453E-2</v>
      </c>
    </row>
    <row r="937" spans="4:4" x14ac:dyDescent="0.25">
      <c r="D937">
        <v>1.2763767645353346E-2</v>
      </c>
    </row>
    <row r="938" spans="4:4" x14ac:dyDescent="0.25">
      <c r="D938">
        <v>1.2813210484923438E-2</v>
      </c>
    </row>
    <row r="939" spans="4:4" x14ac:dyDescent="0.25">
      <c r="D939">
        <v>1.286293116231439E-2</v>
      </c>
    </row>
    <row r="940" spans="4:4" x14ac:dyDescent="0.25">
      <c r="D940">
        <v>1.291293481632992E-2</v>
      </c>
    </row>
    <row r="941" spans="4:4" x14ac:dyDescent="0.25">
      <c r="D941">
        <v>1.2963226562924144E-2</v>
      </c>
    </row>
    <row r="942" spans="4:4" x14ac:dyDescent="0.25">
      <c r="D942">
        <v>1.301381189019237E-2</v>
      </c>
    </row>
    <row r="943" spans="4:4" x14ac:dyDescent="0.25">
      <c r="D943">
        <v>1.3064696403025766E-2</v>
      </c>
    </row>
    <row r="944" spans="4:4" x14ac:dyDescent="0.25">
      <c r="D944">
        <v>1.3115885561174283E-2</v>
      </c>
    </row>
    <row r="945" spans="4:4" x14ac:dyDescent="0.25">
      <c r="D945">
        <v>1.3167385349222367E-2</v>
      </c>
    </row>
    <row r="946" spans="4:4" x14ac:dyDescent="0.25">
      <c r="D946">
        <v>1.3219201750842598E-2</v>
      </c>
    </row>
    <row r="947" spans="4:4" x14ac:dyDescent="0.25">
      <c r="D947">
        <v>1.3271340876060149E-2</v>
      </c>
    </row>
    <row r="948" spans="4:4" x14ac:dyDescent="0.25">
      <c r="D948">
        <v>1.3323808974935495E-2</v>
      </c>
    </row>
    <row r="949" spans="4:4" x14ac:dyDescent="0.25">
      <c r="D949">
        <v>1.3376612430830897E-2</v>
      </c>
    </row>
    <row r="950" spans="4:4" x14ac:dyDescent="0.25">
      <c r="D950">
        <v>1.3429704332030607E-2</v>
      </c>
    </row>
    <row r="951" spans="4:4" x14ac:dyDescent="0.25">
      <c r="D951">
        <v>1.3483089936035399E-2</v>
      </c>
    </row>
    <row r="952" spans="4:4" x14ac:dyDescent="0.25">
      <c r="D952">
        <v>1.3536774933213069E-2</v>
      </c>
    </row>
    <row r="953" spans="4:4" x14ac:dyDescent="0.25">
      <c r="D953">
        <v>1.3590764689489858E-2</v>
      </c>
    </row>
    <row r="954" spans="4:4" x14ac:dyDescent="0.25">
      <c r="D954">
        <v>1.3645065316022352E-2</v>
      </c>
    </row>
    <row r="955" spans="4:4" x14ac:dyDescent="0.25">
      <c r="D955">
        <v>1.3699682758763317E-2</v>
      </c>
    </row>
    <row r="956" spans="4:4" x14ac:dyDescent="0.25">
      <c r="D956">
        <v>1.3754622948386516E-2</v>
      </c>
    </row>
    <row r="957" spans="4:4" x14ac:dyDescent="0.25">
      <c r="D957">
        <v>1.3809892445759316E-2</v>
      </c>
    </row>
    <row r="958" spans="4:4" x14ac:dyDescent="0.25">
      <c r="D958">
        <v>1.386549764425422E-2</v>
      </c>
    </row>
    <row r="959" spans="4:4" x14ac:dyDescent="0.25">
      <c r="D959">
        <v>1.3921445089650266E-2</v>
      </c>
    </row>
    <row r="960" spans="4:4" x14ac:dyDescent="0.25">
      <c r="D960">
        <v>1.3977741832386635E-2</v>
      </c>
    </row>
    <row r="961" spans="4:4" x14ac:dyDescent="0.25">
      <c r="D961">
        <v>1.4034394753108295E-2</v>
      </c>
    </row>
    <row r="962" spans="4:4" x14ac:dyDescent="0.25">
      <c r="D962">
        <v>1.4091349396575839E-2</v>
      </c>
    </row>
    <row r="963" spans="4:4" x14ac:dyDescent="0.25">
      <c r="D963">
        <v>1.4148611412766491E-2</v>
      </c>
    </row>
    <row r="964" spans="4:4" x14ac:dyDescent="0.25">
      <c r="D964">
        <v>1.4206186607996812E-2</v>
      </c>
    </row>
    <row r="965" spans="4:4" x14ac:dyDescent="0.25">
      <c r="D965">
        <v>1.4264081125362076E-2</v>
      </c>
    </row>
    <row r="966" spans="4:4" x14ac:dyDescent="0.25">
      <c r="D966">
        <v>1.4322301084852926E-2</v>
      </c>
    </row>
    <row r="967" spans="4:4" x14ac:dyDescent="0.25">
      <c r="D967">
        <v>1.4380852965303979E-2</v>
      </c>
    </row>
    <row r="968" spans="4:4" x14ac:dyDescent="0.25">
      <c r="D968">
        <v>1.4439743232056918E-2</v>
      </c>
    </row>
    <row r="969" spans="4:4" x14ac:dyDescent="0.25">
      <c r="D969">
        <v>1.4498978519524417E-2</v>
      </c>
    </row>
    <row r="970" spans="4:4" x14ac:dyDescent="0.25">
      <c r="D970">
        <v>1.455856604143632E-2</v>
      </c>
    </row>
    <row r="971" spans="4:4" x14ac:dyDescent="0.25">
      <c r="D971">
        <v>1.46185128134677E-2</v>
      </c>
    </row>
    <row r="972" spans="4:4" x14ac:dyDescent="0.25">
      <c r="D972">
        <v>1.4678826041336071E-2</v>
      </c>
    </row>
    <row r="973" spans="4:4" x14ac:dyDescent="0.25">
      <c r="D973">
        <v>1.4739513329102904E-2</v>
      </c>
    </row>
    <row r="974" spans="4:4" x14ac:dyDescent="0.25">
      <c r="D974">
        <v>1.4800512003934608E-2</v>
      </c>
    </row>
    <row r="975" spans="4:4" x14ac:dyDescent="0.25">
      <c r="D975">
        <v>1.4861827987477592E-2</v>
      </c>
    </row>
    <row r="976" spans="4:4" x14ac:dyDescent="0.25">
      <c r="D976">
        <v>1.4923467372513093E-2</v>
      </c>
    </row>
    <row r="977" spans="4:4" x14ac:dyDescent="0.25">
      <c r="D977">
        <v>1.4985436225825065E-2</v>
      </c>
    </row>
    <row r="978" spans="4:4" x14ac:dyDescent="0.25">
      <c r="D978">
        <v>1.5047741241500705E-2</v>
      </c>
    </row>
    <row r="979" spans="4:4" x14ac:dyDescent="0.25">
      <c r="D979">
        <v>1.5110389094359486E-2</v>
      </c>
    </row>
    <row r="980" spans="4:4" x14ac:dyDescent="0.25">
      <c r="D980">
        <v>1.5173386672238871E-2</v>
      </c>
    </row>
    <row r="981" spans="4:4" x14ac:dyDescent="0.25">
      <c r="D981">
        <v>1.5236740833387327E-2</v>
      </c>
    </row>
    <row r="982" spans="4:4" x14ac:dyDescent="0.25">
      <c r="D982">
        <v>1.5300459120882721E-2</v>
      </c>
    </row>
    <row r="983" spans="4:4" x14ac:dyDescent="0.25">
      <c r="D983">
        <v>1.5364548840231909E-2</v>
      </c>
    </row>
    <row r="984" spans="4:4" x14ac:dyDescent="0.25">
      <c r="D984">
        <v>1.5429017513429583E-2</v>
      </c>
    </row>
    <row r="985" spans="4:4" x14ac:dyDescent="0.25">
      <c r="D985">
        <v>1.5493873631335376E-2</v>
      </c>
    </row>
    <row r="986" spans="4:4" x14ac:dyDescent="0.25">
      <c r="D986">
        <v>1.5559044819649454E-2</v>
      </c>
    </row>
    <row r="987" spans="4:4" x14ac:dyDescent="0.25">
      <c r="D987">
        <v>1.5624537325529172E-2</v>
      </c>
    </row>
    <row r="988" spans="4:4" x14ac:dyDescent="0.25">
      <c r="D988">
        <v>1.5690357613827609E-2</v>
      </c>
    </row>
    <row r="989" spans="4:4" x14ac:dyDescent="0.25">
      <c r="D989">
        <v>1.5756511606010725E-2</v>
      </c>
    </row>
    <row r="990" spans="4:4" x14ac:dyDescent="0.25">
      <c r="D990">
        <v>1.5823006216003702E-2</v>
      </c>
    </row>
    <row r="991" spans="4:4" x14ac:dyDescent="0.25">
      <c r="D991">
        <v>1.5889848079357026E-2</v>
      </c>
    </row>
    <row r="992" spans="4:4" x14ac:dyDescent="0.25">
      <c r="D992">
        <v>1.5957044042324037E-2</v>
      </c>
    </row>
    <row r="993" spans="4:4" x14ac:dyDescent="0.25">
      <c r="D993">
        <v>1.6024601494377833E-2</v>
      </c>
    </row>
    <row r="994" spans="4:4" x14ac:dyDescent="0.25">
      <c r="D994">
        <v>1.6092527505371084E-2</v>
      </c>
    </row>
    <row r="995" spans="4:4" x14ac:dyDescent="0.25">
      <c r="D995">
        <v>1.6160830256234073E-2</v>
      </c>
    </row>
    <row r="996" spans="4:4" x14ac:dyDescent="0.25">
      <c r="D996">
        <v>1.6229517041827343E-2</v>
      </c>
    </row>
    <row r="997" spans="4:4" x14ac:dyDescent="0.25">
      <c r="D997">
        <v>1.6298596011347706E-2</v>
      </c>
    </row>
    <row r="998" spans="4:4" x14ac:dyDescent="0.25">
      <c r="D998">
        <v>1.6367986949127885E-2</v>
      </c>
    </row>
    <row r="999" spans="4:4" x14ac:dyDescent="0.25">
      <c r="D999">
        <v>1.6437695758855272E-2</v>
      </c>
    </row>
    <row r="1000" spans="4:4" x14ac:dyDescent="0.25">
      <c r="D1000">
        <v>1.6507728282072462E-2</v>
      </c>
    </row>
    <row r="1001" spans="4:4" x14ac:dyDescent="0.25">
      <c r="D1001">
        <v>1.6578090918572184E-2</v>
      </c>
    </row>
    <row r="1002" spans="4:4" x14ac:dyDescent="0.25">
      <c r="D1002">
        <v>1.6648789693058049E-2</v>
      </c>
    </row>
    <row r="1003" spans="4:4" x14ac:dyDescent="0.25">
      <c r="D1003">
        <v>1.6719831525863434E-2</v>
      </c>
    </row>
    <row r="1004" spans="4:4" x14ac:dyDescent="0.25">
      <c r="D1004">
        <v>1.6791222963887444E-2</v>
      </c>
    </row>
    <row r="1005" spans="4:4" x14ac:dyDescent="0.25">
      <c r="D1005">
        <v>1.6862971500697276E-2</v>
      </c>
    </row>
    <row r="1006" spans="4:4" x14ac:dyDescent="0.25">
      <c r="D1006">
        <v>1.6935083545246761E-2</v>
      </c>
    </row>
    <row r="1007" spans="4:4" x14ac:dyDescent="0.25">
      <c r="D1007">
        <v>1.7007567160950761E-2</v>
      </c>
    </row>
    <row r="1008" spans="4:4" x14ac:dyDescent="0.25">
      <c r="D1008">
        <v>1.7080430035523557E-2</v>
      </c>
    </row>
    <row r="1009" spans="4:4" x14ac:dyDescent="0.25">
      <c r="D1009">
        <v>1.7153679427244693E-2</v>
      </c>
    </row>
    <row r="1010" spans="4:4" x14ac:dyDescent="0.25">
      <c r="D1010">
        <v>1.7227237792519386E-2</v>
      </c>
    </row>
    <row r="1011" spans="4:4" x14ac:dyDescent="0.25">
      <c r="D1011">
        <v>1.7301110348572037E-2</v>
      </c>
    </row>
    <row r="1012" spans="4:4" x14ac:dyDescent="0.25">
      <c r="D1012">
        <v>1.7375302554789966E-2</v>
      </c>
    </row>
    <row r="1013" spans="4:4" x14ac:dyDescent="0.25">
      <c r="D1013">
        <v>1.7449821303905554E-2</v>
      </c>
    </row>
    <row r="1014" spans="4:4" x14ac:dyDescent="0.25">
      <c r="D1014">
        <v>1.752467185949164E-2</v>
      </c>
    </row>
    <row r="1015" spans="4:4" x14ac:dyDescent="0.25">
      <c r="D1015">
        <v>1.7599861333638576E-2</v>
      </c>
    </row>
    <row r="1016" spans="4:4" x14ac:dyDescent="0.25">
      <c r="D1016">
        <v>1.7675395940897794E-2</v>
      </c>
    </row>
    <row r="1017" spans="4:4" x14ac:dyDescent="0.25">
      <c r="D1017">
        <v>1.7751282613166313E-2</v>
      </c>
    </row>
    <row r="1018" spans="4:4" x14ac:dyDescent="0.25">
      <c r="D1018">
        <v>1.7827528170209033E-2</v>
      </c>
    </row>
    <row r="1019" spans="4:4" x14ac:dyDescent="0.25">
      <c r="D1019">
        <v>1.7904140169726718E-2</v>
      </c>
    </row>
    <row r="1020" spans="4:4" x14ac:dyDescent="0.25">
      <c r="D1020">
        <v>1.7981126077509488E-2</v>
      </c>
    </row>
    <row r="1021" spans="4:4" x14ac:dyDescent="0.25">
      <c r="D1021">
        <v>1.8058493688126079E-2</v>
      </c>
    </row>
    <row r="1022" spans="4:4" x14ac:dyDescent="0.25">
      <c r="D1022">
        <v>1.8136168465905211E-2</v>
      </c>
    </row>
    <row r="1023" spans="4:4" x14ac:dyDescent="0.25">
      <c r="D1023">
        <v>1.821415608306132E-2</v>
      </c>
    </row>
    <row r="1024" spans="4:4" x14ac:dyDescent="0.25">
      <c r="D1024">
        <v>1.8292462538463186E-2</v>
      </c>
    </row>
    <row r="1025" spans="4:4" x14ac:dyDescent="0.25">
      <c r="D1025">
        <v>1.8371093687198473E-2</v>
      </c>
    </row>
    <row r="1026" spans="4:4" x14ac:dyDescent="0.25">
      <c r="D1026">
        <v>1.8450055194911958E-2</v>
      </c>
    </row>
    <row r="1027" spans="4:4" x14ac:dyDescent="0.25">
      <c r="D1027">
        <v>1.8529353547160368E-2</v>
      </c>
    </row>
    <row r="1028" spans="4:4" x14ac:dyDescent="0.25">
      <c r="D1028">
        <v>1.8608995549601236E-2</v>
      </c>
    </row>
    <row r="1029" spans="4:4" x14ac:dyDescent="0.25">
      <c r="D1029">
        <v>1.8688987329325599E-2</v>
      </c>
    </row>
    <row r="1030" spans="4:4" x14ac:dyDescent="0.25">
      <c r="D1030">
        <v>1.8769336366797226E-2</v>
      </c>
    </row>
    <row r="1031" spans="4:4" x14ac:dyDescent="0.25">
      <c r="D1031">
        <v>1.8850049455848908E-2</v>
      </c>
    </row>
    <row r="1032" spans="4:4" x14ac:dyDescent="0.25">
      <c r="D1032">
        <v>1.8931134225244166E-2</v>
      </c>
    </row>
    <row r="1033" spans="4:4" x14ac:dyDescent="0.25">
      <c r="D1033">
        <v>1.9012598141227265E-2</v>
      </c>
    </row>
    <row r="1034" spans="4:4" x14ac:dyDescent="0.25">
      <c r="D1034">
        <v>1.9094372639391677E-2</v>
      </c>
    </row>
    <row r="1035" spans="4:4" x14ac:dyDescent="0.25">
      <c r="D1035">
        <v>1.9176464056688079E-2</v>
      </c>
    </row>
    <row r="1036" spans="4:4" x14ac:dyDescent="0.25">
      <c r="D1036">
        <v>1.9258877301025684E-2</v>
      </c>
    </row>
    <row r="1037" spans="4:4" x14ac:dyDescent="0.25">
      <c r="D1037">
        <v>1.9341619393383542E-2</v>
      </c>
    </row>
    <row r="1038" spans="4:4" x14ac:dyDescent="0.25">
      <c r="D1038">
        <v>1.9424695262042269E-2</v>
      </c>
    </row>
    <row r="1039" spans="4:4" x14ac:dyDescent="0.25">
      <c r="D1039">
        <v>1.9508112000443171E-2</v>
      </c>
    </row>
    <row r="1040" spans="4:4" x14ac:dyDescent="0.25">
      <c r="D1040">
        <v>1.9591875791446056E-2</v>
      </c>
    </row>
    <row r="1041" spans="4:4" x14ac:dyDescent="0.25">
      <c r="D1041">
        <v>1.96759931590333E-2</v>
      </c>
    </row>
    <row r="1042" spans="4:4" x14ac:dyDescent="0.25">
      <c r="D1042">
        <v>1.9760471579478432E-2</v>
      </c>
    </row>
    <row r="1043" spans="4:4" x14ac:dyDescent="0.25">
      <c r="D1043">
        <v>1.9845318947018353E-2</v>
      </c>
    </row>
    <row r="1044" spans="4:4" x14ac:dyDescent="0.25">
      <c r="D1044">
        <v>1.9930541395857464E-2</v>
      </c>
    </row>
    <row r="1045" spans="4:4" x14ac:dyDescent="0.25">
      <c r="D1045">
        <v>2.001614678597723E-2</v>
      </c>
    </row>
    <row r="1046" spans="4:4" x14ac:dyDescent="0.25">
      <c r="D1046">
        <v>2.0102075105397712E-2</v>
      </c>
    </row>
    <row r="1047" spans="4:4" x14ac:dyDescent="0.25">
      <c r="D1047">
        <v>2.0188331531962454E-2</v>
      </c>
    </row>
    <row r="1048" spans="4:4" x14ac:dyDescent="0.25">
      <c r="D1048">
        <v>2.027492303758965E-2</v>
      </c>
    </row>
    <row r="1049" spans="4:4" x14ac:dyDescent="0.25">
      <c r="D1049">
        <v>2.0361853830245968E-2</v>
      </c>
    </row>
    <row r="1050" spans="4:4" x14ac:dyDescent="0.25">
      <c r="D1050">
        <v>2.0449132311608567E-2</v>
      </c>
    </row>
    <row r="1051" spans="4:4" x14ac:dyDescent="0.25">
      <c r="D1051">
        <v>2.053676485158815E-2</v>
      </c>
    </row>
    <row r="1052" spans="4:4" x14ac:dyDescent="0.25">
      <c r="D1052">
        <v>2.0624757335444308E-2</v>
      </c>
    </row>
    <row r="1053" spans="4:4" x14ac:dyDescent="0.25">
      <c r="D1053">
        <v>2.0713118368433335E-2</v>
      </c>
    </row>
    <row r="1054" spans="4:4" x14ac:dyDescent="0.25">
      <c r="D1054">
        <v>2.0801854422269849E-2</v>
      </c>
    </row>
    <row r="1055" spans="4:4" x14ac:dyDescent="0.25">
      <c r="D1055">
        <v>2.0890973932182866E-2</v>
      </c>
    </row>
    <row r="1056" spans="4:4" x14ac:dyDescent="0.25">
      <c r="D1056">
        <v>2.0980483908443235E-2</v>
      </c>
    </row>
    <row r="1057" spans="4:4" x14ac:dyDescent="0.25">
      <c r="D1057">
        <v>2.1070393392710794E-2</v>
      </c>
    </row>
    <row r="1058" spans="4:4" x14ac:dyDescent="0.25">
      <c r="D1058">
        <v>2.1160648768785827E-2</v>
      </c>
    </row>
    <row r="1059" spans="4:4" x14ac:dyDescent="0.25">
      <c r="D1059">
        <v>2.1251256296992978E-2</v>
      </c>
    </row>
    <row r="1060" spans="4:4" x14ac:dyDescent="0.25">
      <c r="D1060">
        <v>2.1342224430671648E-2</v>
      </c>
    </row>
    <row r="1061" spans="4:4" x14ac:dyDescent="0.25">
      <c r="D1061">
        <v>2.1433558045244216E-2</v>
      </c>
    </row>
    <row r="1062" spans="4:4" x14ac:dyDescent="0.25">
      <c r="D1062">
        <v>2.1525266142695797E-2</v>
      </c>
    </row>
    <row r="1063" spans="4:4" x14ac:dyDescent="0.25">
      <c r="D1063">
        <v>2.1617355988653761E-2</v>
      </c>
    </row>
    <row r="1064" spans="4:4" x14ac:dyDescent="0.25">
      <c r="D1064">
        <v>2.1709835109845071E-2</v>
      </c>
    </row>
    <row r="1065" spans="4:4" x14ac:dyDescent="0.25">
      <c r="D1065">
        <v>2.1802711189662451E-2</v>
      </c>
    </row>
    <row r="1066" spans="4:4" x14ac:dyDescent="0.25">
      <c r="D1066">
        <v>2.1895994306864723E-2</v>
      </c>
    </row>
    <row r="1067" spans="4:4" x14ac:dyDescent="0.25">
      <c r="D1067">
        <v>2.1989691489446607E-2</v>
      </c>
    </row>
    <row r="1068" spans="4:4" x14ac:dyDescent="0.25">
      <c r="D1068">
        <v>2.2083812066314511E-2</v>
      </c>
    </row>
    <row r="1069" spans="4:4" x14ac:dyDescent="0.25">
      <c r="D1069">
        <v>2.2178366873305471E-2</v>
      </c>
    </row>
    <row r="1070" spans="4:4" x14ac:dyDescent="0.25">
      <c r="D1070">
        <v>2.2273310591068334E-2</v>
      </c>
    </row>
    <row r="1071" spans="4:4" x14ac:dyDescent="0.25">
      <c r="D1071">
        <v>2.236865078089828E-2</v>
      </c>
    </row>
    <row r="1072" spans="4:4" x14ac:dyDescent="0.25">
      <c r="D1072">
        <v>2.2464396236096921E-2</v>
      </c>
    </row>
    <row r="1073" spans="4:4" x14ac:dyDescent="0.25">
      <c r="D1073">
        <v>2.2560555909778644E-2</v>
      </c>
    </row>
    <row r="1074" spans="4:4" x14ac:dyDescent="0.25">
      <c r="D1074">
        <v>2.2657138969141274E-2</v>
      </c>
    </row>
    <row r="1075" spans="4:4" x14ac:dyDescent="0.25">
      <c r="D1075">
        <v>2.27541532071486E-2</v>
      </c>
    </row>
    <row r="1076" spans="4:4" x14ac:dyDescent="0.25">
      <c r="D1076">
        <v>2.2851610528470151E-2</v>
      </c>
    </row>
    <row r="1077" spans="4:4" x14ac:dyDescent="0.25">
      <c r="D1077">
        <v>2.2949520296726041E-2</v>
      </c>
    </row>
    <row r="1078" spans="4:4" x14ac:dyDescent="0.25">
      <c r="D1078">
        <v>2.3047893168703544E-2</v>
      </c>
    </row>
    <row r="1079" spans="4:4" x14ac:dyDescent="0.25">
      <c r="D1079">
        <v>2.3146738416340323E-2</v>
      </c>
    </row>
    <row r="1080" spans="4:4" x14ac:dyDescent="0.25">
      <c r="D1080">
        <v>2.3246069673689189E-2</v>
      </c>
    </row>
    <row r="1081" spans="4:4" x14ac:dyDescent="0.25">
      <c r="D1081">
        <v>2.3345896078426819E-2</v>
      </c>
    </row>
    <row r="1082" spans="4:4" x14ac:dyDescent="0.25">
      <c r="D1082">
        <v>2.3446186066655845E-2</v>
      </c>
    </row>
    <row r="1083" spans="4:4" x14ac:dyDescent="0.25">
      <c r="D1083">
        <v>2.3546947228798434E-2</v>
      </c>
    </row>
    <row r="1084" spans="4:4" x14ac:dyDescent="0.25">
      <c r="D1084">
        <v>2.364819182901684E-2</v>
      </c>
    </row>
    <row r="1085" spans="4:4" x14ac:dyDescent="0.25">
      <c r="D1085">
        <v>2.3749932065833191E-2</v>
      </c>
    </row>
    <row r="1086" spans="4:4" x14ac:dyDescent="0.25">
      <c r="D1086">
        <v>2.3852180017521995E-2</v>
      </c>
    </row>
    <row r="1087" spans="4:4" x14ac:dyDescent="0.25">
      <c r="D1087">
        <v>2.3954949400505052E-2</v>
      </c>
    </row>
    <row r="1088" spans="4:4" x14ac:dyDescent="0.25">
      <c r="D1088">
        <v>2.405824990997028E-2</v>
      </c>
    </row>
    <row r="1089" spans="4:4" x14ac:dyDescent="0.25">
      <c r="D1089">
        <v>2.4162096537725077E-2</v>
      </c>
    </row>
    <row r="1090" spans="4:4" x14ac:dyDescent="0.25">
      <c r="D1090">
        <v>2.4266503946908602E-2</v>
      </c>
    </row>
    <row r="1091" spans="4:4" x14ac:dyDescent="0.25">
      <c r="D1091">
        <v>2.4371488567159493E-2</v>
      </c>
    </row>
    <row r="1092" spans="4:4" x14ac:dyDescent="0.25">
      <c r="D1092">
        <v>2.447706048323197E-2</v>
      </c>
    </row>
    <row r="1093" spans="4:4" x14ac:dyDescent="0.25">
      <c r="D1093">
        <v>2.4583241328788717E-2</v>
      </c>
    </row>
    <row r="1094" spans="4:4" x14ac:dyDescent="0.25">
      <c r="D1094">
        <v>2.4690005477298448E-2</v>
      </c>
    </row>
    <row r="1095" spans="4:4" x14ac:dyDescent="0.25">
      <c r="D1095">
        <v>2.4797372381586972E-2</v>
      </c>
    </row>
    <row r="1096" spans="4:4" x14ac:dyDescent="0.25">
      <c r="D1096">
        <v>2.4905354621692466E-2</v>
      </c>
    </row>
    <row r="1097" spans="4:4" x14ac:dyDescent="0.25">
      <c r="D1097">
        <v>2.5013973071485694E-2</v>
      </c>
    </row>
    <row r="1098" spans="4:4" x14ac:dyDescent="0.25">
      <c r="D1098">
        <v>2.5123241125086369E-2</v>
      </c>
    </row>
    <row r="1099" spans="4:4" x14ac:dyDescent="0.25">
      <c r="D1099">
        <v>2.5233180912630455E-2</v>
      </c>
    </row>
    <row r="1100" spans="4:4" x14ac:dyDescent="0.25">
      <c r="D1100">
        <v>2.5343806712724699E-2</v>
      </c>
    </row>
    <row r="1101" spans="4:4" x14ac:dyDescent="0.25">
      <c r="D1101">
        <v>2.5455144266566875E-2</v>
      </c>
    </row>
    <row r="1102" spans="4:4" x14ac:dyDescent="0.25">
      <c r="D1102">
        <v>2.556720865842076E-2</v>
      </c>
    </row>
    <row r="1103" spans="4:4" x14ac:dyDescent="0.25">
      <c r="D1103">
        <v>2.5680026893215632E-2</v>
      </c>
    </row>
    <row r="1104" spans="4:4" x14ac:dyDescent="0.25">
      <c r="D1104">
        <v>2.5793614593685007E-2</v>
      </c>
    </row>
    <row r="1105" spans="4:4" x14ac:dyDescent="0.25">
      <c r="D1105">
        <v>2.5907999747735062E-2</v>
      </c>
    </row>
    <row r="1106" spans="4:4" x14ac:dyDescent="0.25">
      <c r="D1106">
        <v>2.6023180516676479E-2</v>
      </c>
    </row>
    <row r="1107" spans="4:4" x14ac:dyDescent="0.25">
      <c r="D1107">
        <v>2.6139177557260421E-2</v>
      </c>
    </row>
    <row r="1108" spans="4:4" x14ac:dyDescent="0.25">
      <c r="D1108">
        <v>2.6256019208016713E-2</v>
      </c>
    </row>
    <row r="1109" spans="4:4" x14ac:dyDescent="0.25">
      <c r="D1109">
        <v>2.6373729533643767E-2</v>
      </c>
    </row>
    <row r="1110" spans="4:4" x14ac:dyDescent="0.25">
      <c r="D1110">
        <v>2.6492337830412344E-2</v>
      </c>
    </row>
    <row r="1111" spans="4:4" x14ac:dyDescent="0.25">
      <c r="D1111">
        <v>2.6611871887813665E-2</v>
      </c>
    </row>
    <row r="1112" spans="4:4" x14ac:dyDescent="0.25">
      <c r="D1112">
        <v>2.673236162436889E-2</v>
      </c>
    </row>
    <row r="1113" spans="4:4" x14ac:dyDescent="0.25">
      <c r="D1113">
        <v>2.6853838863285868E-2</v>
      </c>
    </row>
    <row r="1114" spans="4:4" x14ac:dyDescent="0.25">
      <c r="D1114">
        <v>2.6976333895758688E-2</v>
      </c>
    </row>
    <row r="1115" spans="4:4" x14ac:dyDescent="0.25">
      <c r="D1115">
        <v>2.7099882482904479E-2</v>
      </c>
    </row>
    <row r="1116" spans="4:4" x14ac:dyDescent="0.25">
      <c r="D1116">
        <v>2.7224518873417231E-2</v>
      </c>
    </row>
    <row r="1117" spans="4:4" x14ac:dyDescent="0.25">
      <c r="D1117">
        <v>2.735027913828152E-2</v>
      </c>
    </row>
    <row r="1118" spans="4:4" x14ac:dyDescent="0.25">
      <c r="D1118">
        <v>2.747705955708437E-2</v>
      </c>
    </row>
    <row r="1119" spans="4:4" x14ac:dyDescent="0.25">
      <c r="D1119">
        <v>2.7604896558828036E-2</v>
      </c>
    </row>
    <row r="1120" spans="4:4" x14ac:dyDescent="0.25">
      <c r="D1120">
        <v>2.7733816762726907E-2</v>
      </c>
    </row>
    <row r="1121" spans="4:4" x14ac:dyDescent="0.25">
      <c r="D1121">
        <v>2.7863865342363882E-2</v>
      </c>
    </row>
    <row r="1122" spans="4:4" x14ac:dyDescent="0.25">
      <c r="D1122">
        <v>2.7995072671367992E-2</v>
      </c>
    </row>
    <row r="1123" spans="4:4" x14ac:dyDescent="0.25">
      <c r="D1123">
        <v>2.812748948334971E-2</v>
      </c>
    </row>
    <row r="1124" spans="4:4" x14ac:dyDescent="0.25">
      <c r="D1124">
        <v>2.826115034141714E-2</v>
      </c>
    </row>
    <row r="1125" spans="4:4" x14ac:dyDescent="0.25">
      <c r="D1125">
        <v>2.8396101392437825E-2</v>
      </c>
    </row>
    <row r="1126" spans="4:4" x14ac:dyDescent="0.25">
      <c r="D1126">
        <v>2.8532391971275693E-2</v>
      </c>
    </row>
    <row r="1127" spans="4:4" x14ac:dyDescent="0.25">
      <c r="D1127">
        <v>2.8670068209433151E-2</v>
      </c>
    </row>
    <row r="1128" spans="4:4" x14ac:dyDescent="0.25">
      <c r="D1128">
        <v>2.8809178897868777E-2</v>
      </c>
    </row>
    <row r="1129" spans="4:4" x14ac:dyDescent="0.25">
      <c r="D1129">
        <v>2.8949781026382165E-2</v>
      </c>
    </row>
    <row r="1130" spans="4:4" x14ac:dyDescent="0.25">
      <c r="D1130">
        <v>2.9091647899694126E-2</v>
      </c>
    </row>
    <row r="1131" spans="4:4" x14ac:dyDescent="0.25">
      <c r="D1131">
        <v>2.9234820178950516E-2</v>
      </c>
    </row>
    <row r="1132" spans="4:4" x14ac:dyDescent="0.25">
      <c r="D1132">
        <v>2.9379352920950338E-2</v>
      </c>
    </row>
    <row r="1133" spans="4:4" x14ac:dyDescent="0.25">
      <c r="D1133">
        <v>2.9525292828076564E-2</v>
      </c>
    </row>
    <row r="1134" spans="4:4" x14ac:dyDescent="0.25">
      <c r="D1134">
        <v>2.967268269668049E-2</v>
      </c>
    </row>
    <row r="1135" spans="4:4" x14ac:dyDescent="0.25">
      <c r="D1135">
        <v>2.9821593577720702E-2</v>
      </c>
    </row>
    <row r="1136" spans="4:4" x14ac:dyDescent="0.25">
      <c r="D1136">
        <v>2.9972067987397516E-2</v>
      </c>
    </row>
    <row r="1137" spans="4:4" x14ac:dyDescent="0.25">
      <c r="D1137">
        <v>3.0124170495737616E-2</v>
      </c>
    </row>
    <row r="1138" spans="4:4" x14ac:dyDescent="0.25">
      <c r="D1138">
        <v>3.0277969694629744E-2</v>
      </c>
    </row>
    <row r="1139" spans="4:4" x14ac:dyDescent="0.25">
      <c r="D1139">
        <v>3.0433523377695386E-2</v>
      </c>
    </row>
    <row r="1140" spans="4:4" x14ac:dyDescent="0.25">
      <c r="D1140">
        <v>3.0590906914921102E-2</v>
      </c>
    </row>
    <row r="1141" spans="4:4" x14ac:dyDescent="0.25">
      <c r="D1141">
        <v>3.0750184172805679E-2</v>
      </c>
    </row>
    <row r="1142" spans="4:4" x14ac:dyDescent="0.25">
      <c r="D1142">
        <v>3.0911000581238468E-2</v>
      </c>
    </row>
    <row r="1143" spans="4:4" x14ac:dyDescent="0.25">
      <c r="D1143">
        <v>3.1073413057314633E-2</v>
      </c>
    </row>
    <row r="1144" spans="4:4" x14ac:dyDescent="0.25">
      <c r="D1144">
        <v>3.1237482562042732E-2</v>
      </c>
    </row>
    <row r="1145" spans="4:4" x14ac:dyDescent="0.25">
      <c r="D1145">
        <v>3.1403273222458651E-2</v>
      </c>
    </row>
    <row r="1146" spans="4:4" x14ac:dyDescent="0.25">
      <c r="D1146">
        <v>3.157084450778927E-2</v>
      </c>
    </row>
    <row r="1147" spans="4:4" x14ac:dyDescent="0.25">
      <c r="D1147">
        <v>3.1740269053386269E-2</v>
      </c>
    </row>
    <row r="1148" spans="4:4" x14ac:dyDescent="0.25">
      <c r="D1148">
        <v>3.1911633141307238E-2</v>
      </c>
    </row>
    <row r="1149" spans="4:4" x14ac:dyDescent="0.25">
      <c r="D1149">
        <v>3.2085009116894291E-2</v>
      </c>
    </row>
    <row r="1150" spans="4:4" x14ac:dyDescent="0.25">
      <c r="D1150">
        <v>3.2260472724422048E-2</v>
      </c>
    </row>
    <row r="1151" spans="4:4" x14ac:dyDescent="0.25">
      <c r="D1151">
        <v>3.2438125522729205E-2</v>
      </c>
    </row>
    <row r="1152" spans="4:4" x14ac:dyDescent="0.25">
      <c r="D1152">
        <v>3.2618040672894776E-2</v>
      </c>
    </row>
    <row r="1153" spans="4:4" x14ac:dyDescent="0.25">
      <c r="D1153">
        <v>3.2800330988011682E-2</v>
      </c>
    </row>
    <row r="1154" spans="4:4" x14ac:dyDescent="0.25">
      <c r="D1154">
        <v>3.2984469873505937E-2</v>
      </c>
    </row>
    <row r="1155" spans="4:4" x14ac:dyDescent="0.25">
      <c r="D1155">
        <v>3.3170521811879794E-2</v>
      </c>
    </row>
    <row r="1156" spans="4:4" x14ac:dyDescent="0.25">
      <c r="D1156">
        <v>3.3358567900161375E-2</v>
      </c>
    </row>
    <row r="1157" spans="4:4" x14ac:dyDescent="0.25">
      <c r="D1157">
        <v>3.3548695643258963E-2</v>
      </c>
    </row>
    <row r="1158" spans="4:4" x14ac:dyDescent="0.25">
      <c r="D1158">
        <v>3.3740985485940643E-2</v>
      </c>
    </row>
    <row r="1159" spans="4:4" x14ac:dyDescent="0.25">
      <c r="D1159">
        <v>3.3935522780459249E-2</v>
      </c>
    </row>
    <row r="1160" spans="4:4" x14ac:dyDescent="0.25">
      <c r="D1160">
        <v>3.413242832954521E-2</v>
      </c>
    </row>
    <row r="1161" spans="4:4" x14ac:dyDescent="0.25">
      <c r="D1161">
        <v>3.4331769730110102E-2</v>
      </c>
    </row>
    <row r="1162" spans="4:4" x14ac:dyDescent="0.25">
      <c r="D1162">
        <v>3.4533666056793047E-2</v>
      </c>
    </row>
    <row r="1163" spans="4:4" x14ac:dyDescent="0.25">
      <c r="D1163">
        <v>3.4738243503207075E-2</v>
      </c>
    </row>
    <row r="1164" spans="4:4" x14ac:dyDescent="0.25">
      <c r="D1164">
        <v>3.4945619027289855E-2</v>
      </c>
    </row>
    <row r="1165" spans="4:4" x14ac:dyDescent="0.25">
      <c r="D1165">
        <v>3.5155917828177702E-2</v>
      </c>
    </row>
    <row r="1166" spans="4:4" x14ac:dyDescent="0.25">
      <c r="D1166">
        <v>3.5368405248426701E-2</v>
      </c>
    </row>
    <row r="1167" spans="4:4" x14ac:dyDescent="0.25">
      <c r="D1167">
        <v>3.5583187887468157E-2</v>
      </c>
    </row>
    <row r="1168" spans="4:4" x14ac:dyDescent="0.25">
      <c r="D1168">
        <v>3.5800363454722525E-2</v>
      </c>
    </row>
    <row r="1169" spans="4:4" x14ac:dyDescent="0.25">
      <c r="D1169">
        <v>3.6020037917234918E-2</v>
      </c>
    </row>
    <row r="1170" spans="4:4" x14ac:dyDescent="0.25">
      <c r="D1170">
        <v>3.624232612589133E-2</v>
      </c>
    </row>
    <row r="1171" spans="4:4" x14ac:dyDescent="0.25">
      <c r="D1171">
        <v>3.6467308256828639E-2</v>
      </c>
    </row>
    <row r="1172" spans="4:4" x14ac:dyDescent="0.25">
      <c r="D1172">
        <v>3.6695158151815302E-2</v>
      </c>
    </row>
    <row r="1173" spans="4:4" x14ac:dyDescent="0.25">
      <c r="D1173">
        <v>3.6925973363432174E-2</v>
      </c>
    </row>
    <row r="1174" spans="4:4" x14ac:dyDescent="0.25">
      <c r="D1174">
        <v>3.7159878778656071E-2</v>
      </c>
    </row>
    <row r="1175" spans="4:4" x14ac:dyDescent="0.25">
      <c r="D1175">
        <v>3.7397058589670532E-2</v>
      </c>
    </row>
    <row r="1176" spans="4:4" x14ac:dyDescent="0.25">
      <c r="D1176">
        <v>3.7637657861091717E-2</v>
      </c>
    </row>
    <row r="1177" spans="4:4" x14ac:dyDescent="0.25">
      <c r="D1177">
        <v>3.7881832552206104E-2</v>
      </c>
    </row>
    <row r="1178" spans="4:4" x14ac:dyDescent="0.25">
      <c r="D1178">
        <v>3.8128621784111673E-2</v>
      </c>
    </row>
    <row r="1179" spans="4:4" x14ac:dyDescent="0.25">
      <c r="D1179">
        <v>3.8378168416140598E-2</v>
      </c>
    </row>
    <row r="1180" spans="4:4" x14ac:dyDescent="0.25">
      <c r="D1180">
        <v>3.8630570328631139E-2</v>
      </c>
    </row>
    <row r="1181" spans="4:4" x14ac:dyDescent="0.25">
      <c r="D1181">
        <v>3.8885964513917182E-2</v>
      </c>
    </row>
    <row r="1182" spans="4:4" x14ac:dyDescent="0.25">
      <c r="D1182">
        <v>3.9144501522060386E-2</v>
      </c>
    </row>
    <row r="1183" spans="4:4" x14ac:dyDescent="0.25">
      <c r="D1183">
        <v>3.9406311575049216E-2</v>
      </c>
    </row>
    <row r="1184" spans="4:4" x14ac:dyDescent="0.25">
      <c r="D1184">
        <v>3.9671570305981819E-2</v>
      </c>
    </row>
    <row r="1185" spans="4:4" x14ac:dyDescent="0.25">
      <c r="D1185">
        <v>3.9940392516889606E-2</v>
      </c>
    </row>
    <row r="1186" spans="4:4" x14ac:dyDescent="0.25">
      <c r="D1186">
        <v>4.0213018764579937E-2</v>
      </c>
    </row>
    <row r="1187" spans="4:4" x14ac:dyDescent="0.25">
      <c r="D1187">
        <v>4.0489587826571992E-2</v>
      </c>
    </row>
    <row r="1188" spans="4:4" x14ac:dyDescent="0.25">
      <c r="D1188">
        <v>4.0770373836195931E-2</v>
      </c>
    </row>
    <row r="1189" spans="4:4" x14ac:dyDescent="0.25">
      <c r="D1189">
        <v>4.1055494018116791E-2</v>
      </c>
    </row>
    <row r="1190" spans="4:4" x14ac:dyDescent="0.25">
      <c r="D1190">
        <v>4.1343760162773746E-2</v>
      </c>
    </row>
    <row r="1191" spans="4:4" x14ac:dyDescent="0.25">
      <c r="D1191">
        <v>4.1635346941540384E-2</v>
      </c>
    </row>
    <row r="1192" spans="4:4" x14ac:dyDescent="0.25">
      <c r="D1192">
        <v>4.1930397070615397E-2</v>
      </c>
    </row>
    <row r="1193" spans="4:4" x14ac:dyDescent="0.25">
      <c r="D1193">
        <v>4.2229020789455896E-2</v>
      </c>
    </row>
    <row r="1194" spans="4:4" x14ac:dyDescent="0.25">
      <c r="D1194">
        <v>4.2531441737325704E-2</v>
      </c>
    </row>
    <row r="1195" spans="4:4" x14ac:dyDescent="0.25">
      <c r="D1195">
        <v>4.2837796207535028E-2</v>
      </c>
    </row>
    <row r="1196" spans="4:4" x14ac:dyDescent="0.25">
      <c r="D1196">
        <v>4.3148347453729502E-2</v>
      </c>
    </row>
    <row r="1197" spans="4:4" x14ac:dyDescent="0.25">
      <c r="D1197">
        <v>4.346333086813127E-2</v>
      </c>
    </row>
    <row r="1198" spans="4:4" x14ac:dyDescent="0.25">
      <c r="D1198">
        <v>4.3782860417669156E-2</v>
      </c>
    </row>
    <row r="1199" spans="4:4" x14ac:dyDescent="0.25">
      <c r="D1199">
        <v>4.4107198197601657E-2</v>
      </c>
    </row>
    <row r="1200" spans="4:4" x14ac:dyDescent="0.25">
      <c r="D1200">
        <v>4.4436692958343495E-2</v>
      </c>
    </row>
    <row r="1201" spans="4:4" x14ac:dyDescent="0.25">
      <c r="D1201">
        <v>4.4771651299444978E-2</v>
      </c>
    </row>
    <row r="1202" spans="4:4" x14ac:dyDescent="0.25">
      <c r="D1202">
        <v>4.5110354059214992E-2</v>
      </c>
    </row>
    <row r="1203" spans="4:4" x14ac:dyDescent="0.25">
      <c r="D1203">
        <v>4.5453024195976147E-2</v>
      </c>
    </row>
    <row r="1204" spans="4:4" x14ac:dyDescent="0.25">
      <c r="D1204">
        <v>4.5799843816120622E-2</v>
      </c>
    </row>
    <row r="1205" spans="4:4" x14ac:dyDescent="0.25">
      <c r="D1205">
        <v>4.615109402013947E-2</v>
      </c>
    </row>
    <row r="1206" spans="4:4" x14ac:dyDescent="0.25">
      <c r="D1206">
        <v>4.6507010774034144E-2</v>
      </c>
    </row>
    <row r="1207" spans="4:4" x14ac:dyDescent="0.25">
      <c r="D1207">
        <v>4.6867636283363011E-2</v>
      </c>
    </row>
    <row r="1208" spans="4:4" x14ac:dyDescent="0.25">
      <c r="D1208">
        <v>4.7233437342427069E-2</v>
      </c>
    </row>
    <row r="1209" spans="4:4" x14ac:dyDescent="0.25">
      <c r="D1209">
        <v>4.7604606979355146E-2</v>
      </c>
    </row>
    <row r="1210" spans="4:4" x14ac:dyDescent="0.25">
      <c r="D1210">
        <v>4.7981345527005434E-2</v>
      </c>
    </row>
    <row r="1211" spans="4:4" x14ac:dyDescent="0.25">
      <c r="D1211">
        <v>4.8364224636231586E-2</v>
      </c>
    </row>
    <row r="1212" spans="4:4" x14ac:dyDescent="0.25">
      <c r="D1212">
        <v>4.8753370315431074E-2</v>
      </c>
    </row>
    <row r="1213" spans="4:4" x14ac:dyDescent="0.25">
      <c r="D1213">
        <v>4.9149183534687939E-2</v>
      </c>
    </row>
    <row r="1214" spans="4:4" x14ac:dyDescent="0.25">
      <c r="D1214">
        <v>4.9549667425932017E-2</v>
      </c>
    </row>
    <row r="1215" spans="4:4" x14ac:dyDescent="0.25">
      <c r="D1215">
        <v>4.9955062009069753E-2</v>
      </c>
    </row>
    <row r="1216" spans="4:4" x14ac:dyDescent="0.25">
      <c r="D1216">
        <v>5.0365475650961153E-2</v>
      </c>
    </row>
    <row r="1217" spans="4:4" x14ac:dyDescent="0.25">
      <c r="D1217">
        <v>5.0781364698554259E-2</v>
      </c>
    </row>
    <row r="1218" spans="4:4" x14ac:dyDescent="0.25">
      <c r="D1218">
        <v>5.1202894558712742E-2</v>
      </c>
    </row>
    <row r="1219" spans="4:4" x14ac:dyDescent="0.25">
      <c r="D1219">
        <v>5.1630427814440966E-2</v>
      </c>
    </row>
    <row r="1220" spans="4:4" x14ac:dyDescent="0.25">
      <c r="D1220">
        <v>5.2064341734444144E-2</v>
      </c>
    </row>
    <row r="1221" spans="4:4" x14ac:dyDescent="0.25">
      <c r="D1221">
        <v>5.2504883201481285E-2</v>
      </c>
    </row>
    <row r="1222" spans="4:4" x14ac:dyDescent="0.25">
      <c r="D1222">
        <v>5.2952487199093776E-2</v>
      </c>
    </row>
    <row r="1223" spans="4:4" x14ac:dyDescent="0.25">
      <c r="D1223">
        <v>5.3407441398538077E-2</v>
      </c>
    </row>
    <row r="1224" spans="4:4" x14ac:dyDescent="0.25">
      <c r="D1224">
        <v>5.3870465259864407E-2</v>
      </c>
    </row>
    <row r="1225" spans="4:4" x14ac:dyDescent="0.25">
      <c r="D1225">
        <v>5.4341893070094113E-2</v>
      </c>
    </row>
    <row r="1226" spans="4:4" x14ac:dyDescent="0.25">
      <c r="D1226">
        <v>5.4819089604941057E-2</v>
      </c>
    </row>
    <row r="1227" spans="4:4" x14ac:dyDescent="0.25">
      <c r="D1227">
        <v>5.5302484077770032E-2</v>
      </c>
    </row>
    <row r="1228" spans="4:4" x14ac:dyDescent="0.25">
      <c r="D1228">
        <v>5.5792032729228141E-2</v>
      </c>
    </row>
    <row r="1229" spans="4:4" x14ac:dyDescent="0.25">
      <c r="D1229">
        <v>5.6288516207811043E-2</v>
      </c>
    </row>
    <row r="1230" spans="4:4" x14ac:dyDescent="0.25">
      <c r="D1230">
        <v>5.679223253862755E-2</v>
      </c>
    </row>
    <row r="1231" spans="4:4" x14ac:dyDescent="0.25">
      <c r="D1231">
        <v>5.7303126336310233E-2</v>
      </c>
    </row>
    <row r="1232" spans="4:4" x14ac:dyDescent="0.25">
      <c r="D1232">
        <v>5.7822166389079943E-2</v>
      </c>
    </row>
    <row r="1233" spans="4:4" x14ac:dyDescent="0.25">
      <c r="D1233">
        <v>5.8349743708551734E-2</v>
      </c>
    </row>
    <row r="1234" spans="4:4" x14ac:dyDescent="0.25">
      <c r="D1234">
        <v>5.8886168016637909E-2</v>
      </c>
    </row>
    <row r="1235" spans="4:4" x14ac:dyDescent="0.25">
      <c r="D1235">
        <v>5.9432242287587839E-2</v>
      </c>
    </row>
    <row r="1236" spans="4:4" x14ac:dyDescent="0.25">
      <c r="D1236">
        <v>5.9988332103652224E-2</v>
      </c>
    </row>
    <row r="1237" spans="4:4" x14ac:dyDescent="0.25">
      <c r="D1237">
        <v>6.0555349079791126E-2</v>
      </c>
    </row>
    <row r="1238" spans="4:4" x14ac:dyDescent="0.25">
      <c r="D1238">
        <v>6.1129288902294555E-2</v>
      </c>
    </row>
    <row r="1239" spans="4:4" x14ac:dyDescent="0.25">
      <c r="D1239">
        <v>6.1711639092283152E-2</v>
      </c>
    </row>
    <row r="1240" spans="4:4" x14ac:dyDescent="0.25">
      <c r="D1240">
        <v>6.2301819661474495E-2</v>
      </c>
    </row>
    <row r="1241" spans="4:4" x14ac:dyDescent="0.25">
      <c r="D1241">
        <v>6.2900907372825915E-2</v>
      </c>
    </row>
    <row r="1242" spans="4:4" x14ac:dyDescent="0.25">
      <c r="D1242">
        <v>6.3508814531305802E-2</v>
      </c>
    </row>
    <row r="1243" spans="4:4" x14ac:dyDescent="0.25">
      <c r="D1243">
        <v>6.4126771636331292E-2</v>
      </c>
    </row>
    <row r="1244" spans="4:4" x14ac:dyDescent="0.25">
      <c r="D1244">
        <v>6.4754662152040038E-2</v>
      </c>
    </row>
    <row r="1245" spans="4:4" x14ac:dyDescent="0.25">
      <c r="D1245">
        <v>6.5393839966586154E-2</v>
      </c>
    </row>
    <row r="1246" spans="4:4" x14ac:dyDescent="0.25">
      <c r="D1246">
        <v>6.6044081602565294E-2</v>
      </c>
    </row>
    <row r="1247" spans="4:4" x14ac:dyDescent="0.25">
      <c r="D1247">
        <v>6.6707774878278586E-2</v>
      </c>
    </row>
    <row r="1248" spans="4:4" x14ac:dyDescent="0.25">
      <c r="D1248">
        <v>6.7383601205955351E-2</v>
      </c>
    </row>
    <row r="1249" spans="4:4" x14ac:dyDescent="0.25">
      <c r="D1249">
        <v>6.8074162150643422E-2</v>
      </c>
    </row>
    <row r="1250" spans="4:4" x14ac:dyDescent="0.25">
      <c r="D1250">
        <v>6.8775146806264384E-2</v>
      </c>
    </row>
    <row r="1251" spans="4:4" x14ac:dyDescent="0.25">
      <c r="D1251">
        <v>6.9485532772485814E-2</v>
      </c>
    </row>
    <row r="1252" spans="4:4" x14ac:dyDescent="0.25">
      <c r="D1252">
        <v>7.0206491331743462E-2</v>
      </c>
    </row>
    <row r="1253" spans="4:4" x14ac:dyDescent="0.25">
      <c r="D1253">
        <v>7.093944837789283E-2</v>
      </c>
    </row>
    <row r="1254" spans="4:4" x14ac:dyDescent="0.25">
      <c r="D1254">
        <v>7.1684494628862602E-2</v>
      </c>
    </row>
    <row r="1255" spans="4:4" x14ac:dyDescent="0.25">
      <c r="D1255">
        <v>7.2443296190106116E-2</v>
      </c>
    </row>
    <row r="1256" spans="4:4" x14ac:dyDescent="0.25">
      <c r="D1256">
        <v>7.3215515695913488E-2</v>
      </c>
    </row>
    <row r="1257" spans="4:4" x14ac:dyDescent="0.25">
      <c r="D1257">
        <v>7.4000545693702943E-2</v>
      </c>
    </row>
    <row r="1258" spans="4:4" x14ac:dyDescent="0.25">
      <c r="D1258">
        <v>7.4804188454045309E-2</v>
      </c>
    </row>
    <row r="1259" spans="4:4" x14ac:dyDescent="0.25">
      <c r="D1259">
        <v>7.5621025012121035E-2</v>
      </c>
    </row>
    <row r="1260" spans="4:4" x14ac:dyDescent="0.25">
      <c r="D1260">
        <v>7.6459683701987732E-2</v>
      </c>
    </row>
    <row r="1261" spans="4:4" x14ac:dyDescent="0.25">
      <c r="D1261">
        <v>7.7316258351893097E-2</v>
      </c>
    </row>
    <row r="1262" spans="4:4" x14ac:dyDescent="0.25">
      <c r="D1262">
        <v>7.8185910665363206E-2</v>
      </c>
    </row>
    <row r="1263" spans="4:4" x14ac:dyDescent="0.25">
      <c r="D1263">
        <v>7.9069767441860478E-2</v>
      </c>
    </row>
    <row r="1264" spans="4:4" x14ac:dyDescent="0.25">
      <c r="D1264">
        <v>7.9969291791951891E-2</v>
      </c>
    </row>
    <row r="1265" spans="4:4" x14ac:dyDescent="0.25">
      <c r="D1265">
        <v>8.0886045631195488E-2</v>
      </c>
    </row>
    <row r="1266" spans="4:4" x14ac:dyDescent="0.25">
      <c r="D1266">
        <v>8.1817417619367852E-2</v>
      </c>
    </row>
    <row r="1267" spans="4:4" x14ac:dyDescent="0.25">
      <c r="D1267">
        <v>8.2767618044906274E-2</v>
      </c>
    </row>
    <row r="1268" spans="4:4" x14ac:dyDescent="0.25">
      <c r="D1268">
        <v>8.3733418507391189E-2</v>
      </c>
    </row>
    <row r="1269" spans="4:4" x14ac:dyDescent="0.25">
      <c r="D1269">
        <v>8.4724529535118054E-2</v>
      </c>
    </row>
    <row r="1270" spans="4:4" x14ac:dyDescent="0.25">
      <c r="D1270">
        <v>8.5735539157343485E-2</v>
      </c>
    </row>
    <row r="1271" spans="4:4" x14ac:dyDescent="0.25">
      <c r="D1271">
        <v>8.6771722221137396E-2</v>
      </c>
    </row>
    <row r="1272" spans="4:4" x14ac:dyDescent="0.25">
      <c r="D1272">
        <v>8.7839716039087384E-2</v>
      </c>
    </row>
    <row r="1273" spans="4:4" x14ac:dyDescent="0.25">
      <c r="D1273">
        <v>8.8929347231555433E-2</v>
      </c>
    </row>
    <row r="1274" spans="4:4" x14ac:dyDescent="0.25">
      <c r="D1274">
        <v>9.0036621868487182E-2</v>
      </c>
    </row>
    <row r="1275" spans="4:4" x14ac:dyDescent="0.25">
      <c r="D1275">
        <v>9.1169568044939156E-2</v>
      </c>
    </row>
    <row r="1276" spans="4:4" x14ac:dyDescent="0.25">
      <c r="D1276">
        <v>9.2319498890340773E-2</v>
      </c>
    </row>
    <row r="1277" spans="4:4" x14ac:dyDescent="0.25">
      <c r="D1277">
        <v>9.3494355833828424E-2</v>
      </c>
    </row>
    <row r="1278" spans="4:4" x14ac:dyDescent="0.25">
      <c r="D1278">
        <v>9.4705133537515293E-2</v>
      </c>
    </row>
    <row r="1279" spans="4:4" x14ac:dyDescent="0.25">
      <c r="D1279">
        <v>9.5924930736352623E-2</v>
      </c>
    </row>
    <row r="1280" spans="4:4" x14ac:dyDescent="0.25">
      <c r="D1280">
        <v>9.7186503842185509E-2</v>
      </c>
    </row>
    <row r="1281" spans="4:4" x14ac:dyDescent="0.25">
      <c r="D1281">
        <v>9.8471667860676154E-2</v>
      </c>
    </row>
    <row r="1282" spans="4:4" x14ac:dyDescent="0.25">
      <c r="D1282">
        <v>9.9805119860745847E-2</v>
      </c>
    </row>
    <row r="1283" spans="4:4" x14ac:dyDescent="0.25">
      <c r="D1283">
        <v>0.10116020009247971</v>
      </c>
    </row>
    <row r="1284" spans="4:4" x14ac:dyDescent="0.25">
      <c r="D1284">
        <v>0.10256050508593477</v>
      </c>
    </row>
    <row r="1285" spans="4:4" x14ac:dyDescent="0.25">
      <c r="D1285">
        <v>0.1040152166549415</v>
      </c>
    </row>
    <row r="1286" spans="4:4" x14ac:dyDescent="0.25">
      <c r="D1286">
        <v>0.10547283936256832</v>
      </c>
    </row>
    <row r="1287" spans="4:4" x14ac:dyDescent="0.25">
      <c r="D1287">
        <v>0.10698611878677546</v>
      </c>
    </row>
    <row r="1288" spans="4:4" x14ac:dyDescent="0.25">
      <c r="D1288">
        <v>0.10852233426771998</v>
      </c>
    </row>
    <row r="1289" spans="4:4" x14ac:dyDescent="0.25">
      <c r="D1289">
        <v>0.11013557660895133</v>
      </c>
    </row>
    <row r="1290" spans="4:4" x14ac:dyDescent="0.25">
      <c r="D1290">
        <v>0.11174338029461706</v>
      </c>
    </row>
    <row r="1291" spans="4:4" x14ac:dyDescent="0.25">
      <c r="D1291">
        <v>0.11340152924157881</v>
      </c>
    </row>
    <row r="1292" spans="4:4" x14ac:dyDescent="0.25">
      <c r="D1292">
        <v>0.11514480508128898</v>
      </c>
    </row>
    <row r="1293" spans="4:4" x14ac:dyDescent="0.25">
      <c r="D1293">
        <v>0.11689166941060257</v>
      </c>
    </row>
    <row r="1294" spans="4:4" x14ac:dyDescent="0.25">
      <c r="D1294">
        <v>0.11872622865239765</v>
      </c>
    </row>
    <row r="1295" spans="4:4" x14ac:dyDescent="0.25">
      <c r="D1295">
        <v>0.12067360582212068</v>
      </c>
    </row>
    <row r="1296" spans="4:4" x14ac:dyDescent="0.25">
      <c r="D1296">
        <v>0.12260610143393322</v>
      </c>
    </row>
    <row r="1297" spans="4:4" x14ac:dyDescent="0.25">
      <c r="D1297">
        <v>0.1247120763409016</v>
      </c>
    </row>
    <row r="1298" spans="4:4" x14ac:dyDescent="0.25">
      <c r="D1298">
        <v>0.12681704260651633</v>
      </c>
    </row>
    <row r="1299" spans="4:4" x14ac:dyDescent="0.25">
      <c r="D1299">
        <v>0.12899985650738985</v>
      </c>
    </row>
    <row r="1300" spans="4:4" x14ac:dyDescent="0.25">
      <c r="D1300">
        <v>0.1311367380560132</v>
      </c>
    </row>
    <row r="1301" spans="4:4" x14ac:dyDescent="0.25">
      <c r="D1301">
        <v>0.13348502085703451</v>
      </c>
    </row>
    <row r="1302" spans="4:4" x14ac:dyDescent="0.25">
      <c r="D1302">
        <v>0.13588621444201313</v>
      </c>
    </row>
    <row r="1303" spans="4:4" x14ac:dyDescent="0.25">
      <c r="D1303">
        <v>0.13855116514690982</v>
      </c>
    </row>
    <row r="1304" spans="4:4" x14ac:dyDescent="0.25">
      <c r="D1304">
        <v>0.14109347442680775</v>
      </c>
    </row>
    <row r="1305" spans="4:4" x14ac:dyDescent="0.25">
      <c r="D1305">
        <v>0.14373716632443531</v>
      </c>
    </row>
    <row r="1306" spans="4:4" x14ac:dyDescent="0.25">
      <c r="D1306">
        <v>0.14668265387689847</v>
      </c>
    </row>
    <row r="1307" spans="4:4" x14ac:dyDescent="0.25">
      <c r="D1307">
        <v>0.14941451990632318</v>
      </c>
    </row>
    <row r="1308" spans="4:4" x14ac:dyDescent="0.25">
      <c r="D1308">
        <v>0.15253303964757711</v>
      </c>
    </row>
    <row r="1309" spans="4:4" x14ac:dyDescent="0.25">
      <c r="D1309">
        <v>0.15604681404421328</v>
      </c>
    </row>
    <row r="1310" spans="4:4" x14ac:dyDescent="0.25">
      <c r="D1310">
        <v>0.15947611710323575</v>
      </c>
    </row>
    <row r="1311" spans="4:4" x14ac:dyDescent="0.25">
      <c r="D1311">
        <v>0.16315307057745188</v>
      </c>
    </row>
    <row r="1312" spans="4:4" x14ac:dyDescent="0.25">
      <c r="D1312">
        <v>0.16757940854326397</v>
      </c>
    </row>
    <row r="1313" spans="4:4" x14ac:dyDescent="0.25">
      <c r="D1313">
        <v>0.17105263157894735</v>
      </c>
    </row>
    <row r="1314" spans="4:4" x14ac:dyDescent="0.25">
      <c r="D1314">
        <v>0.1761904761904762</v>
      </c>
    </row>
    <row r="1315" spans="4:4" x14ac:dyDescent="0.25">
      <c r="D1315">
        <v>0.18076923076923079</v>
      </c>
    </row>
    <row r="1316" spans="4:4" x14ac:dyDescent="0.25">
      <c r="D1316">
        <v>0.18544600938967135</v>
      </c>
    </row>
    <row r="1317" spans="4:4" x14ac:dyDescent="0.25">
      <c r="D1317">
        <v>0.19020172910662828</v>
      </c>
    </row>
    <row r="1318" spans="4:4" x14ac:dyDescent="0.25">
      <c r="D1318">
        <v>0.19572953736654808</v>
      </c>
    </row>
    <row r="1319" spans="4:4" x14ac:dyDescent="0.25">
      <c r="D1319">
        <v>0.20353982300884957</v>
      </c>
    </row>
    <row r="1320" spans="4:4" x14ac:dyDescent="0.25">
      <c r="D1320">
        <v>0.21111111111111114</v>
      </c>
    </row>
    <row r="1321" spans="4:4" x14ac:dyDescent="0.25">
      <c r="D1321">
        <v>0.21830985915492956</v>
      </c>
    </row>
    <row r="1322" spans="4:4" x14ac:dyDescent="0.25">
      <c r="D1322">
        <v>0.22522522522522526</v>
      </c>
    </row>
    <row r="1323" spans="4:4" x14ac:dyDescent="0.25">
      <c r="D1323">
        <v>0.23529411764705882</v>
      </c>
    </row>
    <row r="1324" spans="4:4" x14ac:dyDescent="0.25">
      <c r="D1324">
        <v>0.24615384615384617</v>
      </c>
    </row>
    <row r="1325" spans="4:4" x14ac:dyDescent="0.25">
      <c r="D1325">
        <v>0.26530612244897961</v>
      </c>
    </row>
    <row r="1326" spans="4:4" x14ac:dyDescent="0.25">
      <c r="D1326">
        <v>0.27777777777777779</v>
      </c>
    </row>
    <row r="1327" spans="4:4" x14ac:dyDescent="0.25">
      <c r="D1327">
        <v>0.30769230769230771</v>
      </c>
    </row>
    <row r="1328" spans="4:4" x14ac:dyDescent="0.25">
      <c r="D1328">
        <v>0.33333333333333331</v>
      </c>
    </row>
    <row r="1329" spans="4:4" x14ac:dyDescent="0.25">
      <c r="D1329">
        <v>0.33333333333333331</v>
      </c>
    </row>
    <row r="1330" spans="4:4" x14ac:dyDescent="0.25">
      <c r="D1330">
        <v>0.4285714285714286</v>
      </c>
    </row>
    <row r="1331" spans="4:4" x14ac:dyDescent="0.25">
      <c r="D1331">
        <v>0.5</v>
      </c>
    </row>
    <row r="1332" spans="4:4" x14ac:dyDescent="0.25">
      <c r="D1332">
        <v>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244"/>
  <sheetViews>
    <sheetView workbookViewId="0">
      <selection activeCell="B42" sqref="B42"/>
    </sheetView>
  </sheetViews>
  <sheetFormatPr defaultRowHeight="15" x14ac:dyDescent="0.25"/>
  <cols>
    <col min="3" max="3" width="20.85546875" bestFit="1" customWidth="1"/>
    <col min="4" max="4" width="11.5703125" bestFit="1" customWidth="1"/>
  </cols>
  <sheetData>
    <row r="2" spans="1:4" x14ac:dyDescent="0.25">
      <c r="A2" s="10">
        <v>42156</v>
      </c>
      <c r="B2" s="11">
        <v>1235.53</v>
      </c>
      <c r="C2" s="14">
        <f t="shared" ref="C2:C65" si="0">C3*(1.05)^(1/12)</f>
        <v>2.4963148345177752</v>
      </c>
      <c r="D2" s="12">
        <f>B2*C2</f>
        <v>3084.2718674917469</v>
      </c>
    </row>
    <row r="3" spans="1:4" x14ac:dyDescent="0.25">
      <c r="A3" s="10">
        <v>42186</v>
      </c>
      <c r="B3" s="11">
        <v>1235.53</v>
      </c>
      <c r="C3" s="14">
        <f t="shared" si="0"/>
        <v>2.4861858057958135</v>
      </c>
      <c r="D3" s="12">
        <f t="shared" ref="D3:D66" si="1">B3*C3</f>
        <v>3071.7571486349016</v>
      </c>
    </row>
    <row r="4" spans="1:4" x14ac:dyDescent="0.25">
      <c r="A4" s="10">
        <v>42217</v>
      </c>
      <c r="B4" s="11">
        <v>1235.53</v>
      </c>
      <c r="C4" s="14">
        <f t="shared" si="0"/>
        <v>2.4760978765463348</v>
      </c>
      <c r="D4" s="12">
        <f t="shared" si="1"/>
        <v>3059.293209409293</v>
      </c>
    </row>
    <row r="5" spans="1:4" x14ac:dyDescent="0.25">
      <c r="A5" s="10">
        <v>42248</v>
      </c>
      <c r="B5" s="11">
        <v>1235.53</v>
      </c>
      <c r="C5" s="14">
        <f t="shared" si="0"/>
        <v>2.4660508800044219</v>
      </c>
      <c r="D5" s="12">
        <f t="shared" si="1"/>
        <v>3046.8798437718633</v>
      </c>
    </row>
    <row r="6" spans="1:4" x14ac:dyDescent="0.25">
      <c r="A6" s="10">
        <v>42278</v>
      </c>
      <c r="B6" s="11">
        <v>1235.53</v>
      </c>
      <c r="C6" s="14">
        <f t="shared" si="0"/>
        <v>2.4560446500818212</v>
      </c>
      <c r="D6" s="12">
        <f t="shared" si="1"/>
        <v>3034.5168465155925</v>
      </c>
    </row>
    <row r="7" spans="1:4" x14ac:dyDescent="0.25">
      <c r="A7" s="10">
        <v>42309</v>
      </c>
      <c r="B7" s="11">
        <v>1235.53</v>
      </c>
      <c r="C7" s="14">
        <f t="shared" si="0"/>
        <v>2.4460790213641981</v>
      </c>
      <c r="D7" s="12">
        <f t="shared" si="1"/>
        <v>3022.2040132661077</v>
      </c>
    </row>
    <row r="8" spans="1:4" x14ac:dyDescent="0.25">
      <c r="A8" s="10">
        <v>42339</v>
      </c>
      <c r="B8" s="11">
        <v>2471.06</v>
      </c>
      <c r="C8" s="14">
        <f t="shared" si="0"/>
        <v>2.4361538291084015</v>
      </c>
      <c r="D8" s="12">
        <f t="shared" si="1"/>
        <v>6019.8822809566063</v>
      </c>
    </row>
    <row r="9" spans="1:4" x14ac:dyDescent="0.25">
      <c r="A9" s="10">
        <v>42370</v>
      </c>
      <c r="B9" s="11">
        <v>1235.53</v>
      </c>
      <c r="C9" s="14">
        <f t="shared" si="0"/>
        <v>2.4262689092397411</v>
      </c>
      <c r="D9" s="12">
        <f t="shared" si="1"/>
        <v>2997.7280254329771</v>
      </c>
    </row>
    <row r="10" spans="1:4" x14ac:dyDescent="0.25">
      <c r="A10" s="10">
        <v>42401</v>
      </c>
      <c r="B10" s="11">
        <v>1235.53</v>
      </c>
      <c r="C10" s="14">
        <f t="shared" si="0"/>
        <v>2.4164240983492755</v>
      </c>
      <c r="D10" s="12">
        <f t="shared" si="1"/>
        <v>2985.5644662334803</v>
      </c>
    </row>
    <row r="11" spans="1:4" x14ac:dyDescent="0.25">
      <c r="A11" s="10">
        <v>42430</v>
      </c>
      <c r="B11" s="11">
        <v>1235.53</v>
      </c>
      <c r="C11" s="14">
        <f t="shared" si="0"/>
        <v>2.4066192336911092</v>
      </c>
      <c r="D11" s="12">
        <f t="shared" si="1"/>
        <v>2973.4502618023762</v>
      </c>
    </row>
    <row r="12" spans="1:4" x14ac:dyDescent="0.25">
      <c r="A12" s="10">
        <v>42461</v>
      </c>
      <c r="B12" s="11">
        <v>1235.53</v>
      </c>
      <c r="C12" s="14">
        <f t="shared" si="0"/>
        <v>2.3968541531797034</v>
      </c>
      <c r="D12" s="12">
        <f t="shared" si="1"/>
        <v>2961.3852118781188</v>
      </c>
    </row>
    <row r="13" spans="1:4" x14ac:dyDescent="0.25">
      <c r="A13" s="10">
        <v>42491</v>
      </c>
      <c r="B13" s="11">
        <v>1235.53</v>
      </c>
      <c r="C13" s="14">
        <f t="shared" si="0"/>
        <v>2.3871286953871969</v>
      </c>
      <c r="D13" s="12">
        <f t="shared" si="1"/>
        <v>2949.3691170117431</v>
      </c>
    </row>
    <row r="14" spans="1:4" x14ac:dyDescent="0.25">
      <c r="A14" s="10">
        <v>42522</v>
      </c>
      <c r="B14" s="11">
        <v>1235.53</v>
      </c>
      <c r="C14" s="14">
        <f t="shared" si="0"/>
        <v>2.3774426995407367</v>
      </c>
      <c r="D14" s="12">
        <f t="shared" si="1"/>
        <v>2937.4017785635665</v>
      </c>
    </row>
    <row r="15" spans="1:4" x14ac:dyDescent="0.25">
      <c r="A15" s="10">
        <v>42552</v>
      </c>
      <c r="B15" s="11">
        <v>1235.53</v>
      </c>
      <c r="C15" s="14">
        <f t="shared" si="0"/>
        <v>2.3677960055198208</v>
      </c>
      <c r="D15" s="12">
        <f t="shared" si="1"/>
        <v>2925.4829986999043</v>
      </c>
    </row>
    <row r="16" spans="1:4" x14ac:dyDescent="0.25">
      <c r="A16" s="10">
        <v>42583</v>
      </c>
      <c r="B16" s="11">
        <v>1235.53</v>
      </c>
      <c r="C16" s="14">
        <f t="shared" si="0"/>
        <v>2.3581884538536508</v>
      </c>
      <c r="D16" s="12">
        <f t="shared" si="1"/>
        <v>2913.6125803898012</v>
      </c>
    </row>
    <row r="17" spans="1:4" x14ac:dyDescent="0.25">
      <c r="A17" s="10">
        <v>42614</v>
      </c>
      <c r="B17" s="11">
        <v>1235.53</v>
      </c>
      <c r="C17" s="14">
        <f t="shared" si="0"/>
        <v>2.3486198857184957</v>
      </c>
      <c r="D17" s="12">
        <f t="shared" si="1"/>
        <v>2901.7903274017731</v>
      </c>
    </row>
    <row r="18" spans="1:4" x14ac:dyDescent="0.25">
      <c r="A18" s="10">
        <v>42644</v>
      </c>
      <c r="B18" s="11">
        <v>1235.53</v>
      </c>
      <c r="C18" s="14">
        <f t="shared" si="0"/>
        <v>2.3390901429350666</v>
      </c>
      <c r="D18" s="12">
        <f t="shared" si="1"/>
        <v>2890.016044300563</v>
      </c>
    </row>
    <row r="19" spans="1:4" x14ac:dyDescent="0.25">
      <c r="A19" s="10">
        <v>42675</v>
      </c>
      <c r="B19" s="11">
        <v>1235.53</v>
      </c>
      <c r="C19" s="14">
        <f t="shared" si="0"/>
        <v>2.3295990679659018</v>
      </c>
      <c r="D19" s="12">
        <f t="shared" si="1"/>
        <v>2878.2895364439105</v>
      </c>
    </row>
    <row r="20" spans="1:4" x14ac:dyDescent="0.25">
      <c r="A20" s="10">
        <v>42705</v>
      </c>
      <c r="B20" s="11">
        <v>2471.06</v>
      </c>
      <c r="C20" s="14">
        <f t="shared" si="0"/>
        <v>2.320146503912762</v>
      </c>
      <c r="D20" s="12">
        <f t="shared" si="1"/>
        <v>5733.2212199586693</v>
      </c>
    </row>
    <row r="21" spans="1:4" x14ac:dyDescent="0.25">
      <c r="A21" s="10">
        <v>42736</v>
      </c>
      <c r="B21" s="11">
        <v>1235.53</v>
      </c>
      <c r="C21" s="14">
        <f t="shared" si="0"/>
        <v>2.3107322945140378</v>
      </c>
      <c r="D21" s="12">
        <f t="shared" si="1"/>
        <v>2854.979071840929</v>
      </c>
    </row>
    <row r="22" spans="1:4" x14ac:dyDescent="0.25">
      <c r="A22" s="10">
        <v>42767</v>
      </c>
      <c r="B22" s="11">
        <v>1235.53</v>
      </c>
      <c r="C22" s="14">
        <f t="shared" si="0"/>
        <v>2.3013562841421655</v>
      </c>
      <c r="D22" s="12">
        <f t="shared" si="1"/>
        <v>2843.3947297461696</v>
      </c>
    </row>
    <row r="23" spans="1:4" x14ac:dyDescent="0.25">
      <c r="A23" s="10">
        <v>42795</v>
      </c>
      <c r="B23" s="11">
        <v>1235.53</v>
      </c>
      <c r="C23" s="14">
        <f t="shared" si="0"/>
        <v>2.2920183178010545</v>
      </c>
      <c r="D23" s="12">
        <f t="shared" si="1"/>
        <v>2831.8573921927368</v>
      </c>
    </row>
    <row r="24" spans="1:4" x14ac:dyDescent="0.25">
      <c r="A24" s="10">
        <v>42826</v>
      </c>
      <c r="B24" s="11">
        <v>1235.53</v>
      </c>
      <c r="C24" s="14">
        <f t="shared" si="0"/>
        <v>2.2827182411235252</v>
      </c>
      <c r="D24" s="12">
        <f t="shared" si="1"/>
        <v>2820.366868455349</v>
      </c>
    </row>
    <row r="25" spans="1:4" x14ac:dyDescent="0.25">
      <c r="A25" s="10">
        <v>42856</v>
      </c>
      <c r="B25" s="11">
        <v>1235.53</v>
      </c>
      <c r="C25" s="14">
        <f t="shared" si="0"/>
        <v>2.2734559003687571</v>
      </c>
      <c r="D25" s="12">
        <f t="shared" si="1"/>
        <v>2808.9229685826103</v>
      </c>
    </row>
    <row r="26" spans="1:4" x14ac:dyDescent="0.25">
      <c r="A26" s="10">
        <v>42887</v>
      </c>
      <c r="B26" s="11">
        <v>1235.53</v>
      </c>
      <c r="C26" s="14">
        <f t="shared" si="0"/>
        <v>2.2642311424197477</v>
      </c>
      <c r="D26" s="12">
        <f t="shared" si="1"/>
        <v>2797.5255033938706</v>
      </c>
    </row>
    <row r="27" spans="1:4" x14ac:dyDescent="0.25">
      <c r="A27" s="10">
        <v>42917</v>
      </c>
      <c r="B27" s="11">
        <v>1235.53</v>
      </c>
      <c r="C27" s="14">
        <f t="shared" si="0"/>
        <v>2.2550438147807803</v>
      </c>
      <c r="D27" s="12">
        <f t="shared" si="1"/>
        <v>2786.1742844760975</v>
      </c>
    </row>
    <row r="28" spans="1:4" x14ac:dyDescent="0.25">
      <c r="A28" s="10">
        <v>42948</v>
      </c>
      <c r="B28" s="11">
        <v>1235.53</v>
      </c>
      <c r="C28" s="14">
        <f t="shared" si="0"/>
        <v>2.2458937655749041</v>
      </c>
      <c r="D28" s="12">
        <f t="shared" si="1"/>
        <v>2774.869124180761</v>
      </c>
    </row>
    <row r="29" spans="1:4" x14ac:dyDescent="0.25">
      <c r="A29" s="10">
        <v>42979</v>
      </c>
      <c r="B29" s="11">
        <v>1235.53</v>
      </c>
      <c r="C29" s="14">
        <f t="shared" si="0"/>
        <v>2.2367808435414229</v>
      </c>
      <c r="D29" s="12">
        <f t="shared" si="1"/>
        <v>2763.6098356207344</v>
      </c>
    </row>
    <row r="30" spans="1:4" x14ac:dyDescent="0.25">
      <c r="A30" s="10">
        <v>43009</v>
      </c>
      <c r="B30" s="11">
        <v>1235.53</v>
      </c>
      <c r="C30" s="14">
        <f t="shared" si="0"/>
        <v>2.2277048980333953</v>
      </c>
      <c r="D30" s="12">
        <f t="shared" si="1"/>
        <v>2752.3962326672008</v>
      </c>
    </row>
    <row r="31" spans="1:4" x14ac:dyDescent="0.25">
      <c r="A31" s="10">
        <v>43040</v>
      </c>
      <c r="B31" s="11">
        <v>1235.53</v>
      </c>
      <c r="C31" s="14">
        <f t="shared" si="0"/>
        <v>2.2186657790151432</v>
      </c>
      <c r="D31" s="12">
        <f t="shared" si="1"/>
        <v>2741.2281299465799</v>
      </c>
    </row>
    <row r="32" spans="1:4" x14ac:dyDescent="0.25">
      <c r="A32" s="10">
        <v>43070</v>
      </c>
      <c r="B32" s="11">
        <v>2471.06</v>
      </c>
      <c r="C32" s="14">
        <f t="shared" si="0"/>
        <v>2.209663337059772</v>
      </c>
      <c r="D32" s="12">
        <f t="shared" si="1"/>
        <v>5460.2106856749206</v>
      </c>
    </row>
    <row r="33" spans="1:4" x14ac:dyDescent="0.25">
      <c r="A33" s="10">
        <v>43101</v>
      </c>
      <c r="B33" s="11">
        <v>1235.53</v>
      </c>
      <c r="C33" s="14">
        <f t="shared" si="0"/>
        <v>2.2006974233467016</v>
      </c>
      <c r="D33" s="12">
        <f t="shared" si="1"/>
        <v>2719.0276874675501</v>
      </c>
    </row>
    <row r="34" spans="1:4" x14ac:dyDescent="0.25">
      <c r="A34" s="10">
        <v>43132</v>
      </c>
      <c r="B34" s="11">
        <v>1235.53</v>
      </c>
      <c r="C34" s="14">
        <f t="shared" si="0"/>
        <v>2.1917678896592041</v>
      </c>
      <c r="D34" s="12">
        <f t="shared" si="1"/>
        <v>2707.9949807106364</v>
      </c>
    </row>
    <row r="35" spans="1:4" x14ac:dyDescent="0.25">
      <c r="A35" s="10">
        <v>43160</v>
      </c>
      <c r="B35" s="11">
        <v>1235.53</v>
      </c>
      <c r="C35" s="14">
        <f t="shared" si="0"/>
        <v>2.1828745883819556</v>
      </c>
      <c r="D35" s="12">
        <f t="shared" si="1"/>
        <v>2697.0070401835574</v>
      </c>
    </row>
    <row r="36" spans="1:4" x14ac:dyDescent="0.25">
      <c r="A36" s="10">
        <v>43191</v>
      </c>
      <c r="B36" s="11">
        <v>1235.53</v>
      </c>
      <c r="C36" s="14">
        <f t="shared" si="0"/>
        <v>2.1740173724985943</v>
      </c>
      <c r="D36" s="12">
        <f t="shared" si="1"/>
        <v>2686.0636842431882</v>
      </c>
    </row>
    <row r="37" spans="1:4" x14ac:dyDescent="0.25">
      <c r="A37" s="10">
        <v>43221</v>
      </c>
      <c r="B37" s="11">
        <v>1235.53</v>
      </c>
      <c r="C37" s="14">
        <f t="shared" si="0"/>
        <v>2.1651960955892915</v>
      </c>
      <c r="D37" s="12">
        <f t="shared" si="1"/>
        <v>2675.1647319834374</v>
      </c>
    </row>
    <row r="38" spans="1:4" x14ac:dyDescent="0.25">
      <c r="A38" s="10">
        <v>43252</v>
      </c>
      <c r="B38" s="11">
        <v>1235.53</v>
      </c>
      <c r="C38" s="14">
        <f t="shared" si="0"/>
        <v>2.1564106118283299</v>
      </c>
      <c r="D38" s="12">
        <f t="shared" si="1"/>
        <v>2664.3100032322563</v>
      </c>
    </row>
    <row r="39" spans="1:4" x14ac:dyDescent="0.25">
      <c r="A39" s="10">
        <v>43282</v>
      </c>
      <c r="B39" s="11">
        <v>1235.53</v>
      </c>
      <c r="C39" s="14">
        <f t="shared" si="0"/>
        <v>2.1476607759816941</v>
      </c>
      <c r="D39" s="12">
        <f t="shared" si="1"/>
        <v>2653.4993185486624</v>
      </c>
    </row>
    <row r="40" spans="1:4" x14ac:dyDescent="0.25">
      <c r="A40" s="10">
        <v>43313</v>
      </c>
      <c r="B40" s="11">
        <v>1235.53</v>
      </c>
      <c r="C40" s="14">
        <f t="shared" si="0"/>
        <v>2.1389464434046692</v>
      </c>
      <c r="D40" s="12">
        <f t="shared" si="1"/>
        <v>2642.7324992197709</v>
      </c>
    </row>
    <row r="41" spans="1:4" x14ac:dyDescent="0.25">
      <c r="A41" s="10">
        <v>43344</v>
      </c>
      <c r="B41" s="11">
        <v>1235.53</v>
      </c>
      <c r="C41" s="14">
        <f t="shared" si="0"/>
        <v>2.1302674700394491</v>
      </c>
      <c r="D41" s="12">
        <f t="shared" si="1"/>
        <v>2632.0093672578405</v>
      </c>
    </row>
    <row r="42" spans="1:4" x14ac:dyDescent="0.25">
      <c r="A42" s="10">
        <v>43374</v>
      </c>
      <c r="B42" s="11">
        <v>1235.53</v>
      </c>
      <c r="C42" s="14">
        <f t="shared" si="0"/>
        <v>2.1216237124127559</v>
      </c>
      <c r="D42" s="12">
        <f t="shared" si="1"/>
        <v>2621.3297453973323</v>
      </c>
    </row>
    <row r="43" spans="1:4" x14ac:dyDescent="0.25">
      <c r="A43" s="10">
        <v>43405</v>
      </c>
      <c r="B43" s="11">
        <v>1235.53</v>
      </c>
      <c r="C43" s="14">
        <f t="shared" si="0"/>
        <v>2.1130150276334678</v>
      </c>
      <c r="D43" s="12">
        <f t="shared" si="1"/>
        <v>2610.6934570919784</v>
      </c>
    </row>
    <row r="44" spans="1:4" x14ac:dyDescent="0.25">
      <c r="A44" s="10">
        <v>43435</v>
      </c>
      <c r="B44" s="11">
        <v>2471.06</v>
      </c>
      <c r="C44" s="14">
        <f t="shared" si="0"/>
        <v>2.1044412733902575</v>
      </c>
      <c r="D44" s="12">
        <f t="shared" si="1"/>
        <v>5200.2006530237295</v>
      </c>
    </row>
    <row r="45" spans="1:4" x14ac:dyDescent="0.25">
      <c r="A45" s="10">
        <v>43466</v>
      </c>
      <c r="B45" s="11">
        <v>1235.53</v>
      </c>
      <c r="C45" s="14">
        <f t="shared" si="0"/>
        <v>2.0959023079492383</v>
      </c>
      <c r="D45" s="12">
        <f t="shared" si="1"/>
        <v>2589.5501785405222</v>
      </c>
    </row>
    <row r="46" spans="1:4" x14ac:dyDescent="0.25">
      <c r="A46" s="10">
        <v>43497</v>
      </c>
      <c r="B46" s="11">
        <v>1235.53</v>
      </c>
      <c r="C46" s="14">
        <f t="shared" si="0"/>
        <v>2.0873979901516218</v>
      </c>
      <c r="D46" s="12">
        <f t="shared" si="1"/>
        <v>2579.0428387720331</v>
      </c>
    </row>
    <row r="47" spans="1:4" x14ac:dyDescent="0.25">
      <c r="A47" s="10">
        <v>43525</v>
      </c>
      <c r="B47" s="11">
        <v>1235.53</v>
      </c>
      <c r="C47" s="14">
        <f t="shared" si="0"/>
        <v>2.0789281794113852</v>
      </c>
      <c r="D47" s="12">
        <f t="shared" si="1"/>
        <v>2568.5781335081488</v>
      </c>
    </row>
    <row r="48" spans="1:4" x14ac:dyDescent="0.25">
      <c r="A48" s="10">
        <v>43556</v>
      </c>
      <c r="B48" s="11">
        <v>1235.53</v>
      </c>
      <c r="C48" s="14">
        <f t="shared" si="0"/>
        <v>2.0704927357129459</v>
      </c>
      <c r="D48" s="12">
        <f t="shared" si="1"/>
        <v>2558.155889755416</v>
      </c>
    </row>
    <row r="49" spans="1:4" x14ac:dyDescent="0.25">
      <c r="A49" s="10">
        <v>43586</v>
      </c>
      <c r="B49" s="11">
        <v>1235.53</v>
      </c>
      <c r="C49" s="14">
        <f t="shared" si="0"/>
        <v>2.0620915196088481</v>
      </c>
      <c r="D49" s="12">
        <f t="shared" si="1"/>
        <v>2547.7759352223202</v>
      </c>
    </row>
    <row r="50" spans="1:4" x14ac:dyDescent="0.25">
      <c r="A50" s="10">
        <v>43617</v>
      </c>
      <c r="B50" s="11">
        <v>1235.53</v>
      </c>
      <c r="C50" s="14">
        <f t="shared" si="0"/>
        <v>2.0537243922174562</v>
      </c>
      <c r="D50" s="12">
        <f t="shared" si="1"/>
        <v>2537.4380983164338</v>
      </c>
    </row>
    <row r="51" spans="1:4" x14ac:dyDescent="0.25">
      <c r="A51" s="10">
        <v>43647</v>
      </c>
      <c r="B51" s="11">
        <v>1235.53</v>
      </c>
      <c r="C51" s="14">
        <f t="shared" si="0"/>
        <v>2.0453912152206604</v>
      </c>
      <c r="D51" s="12">
        <f t="shared" si="1"/>
        <v>2527.1422081415826</v>
      </c>
    </row>
    <row r="52" spans="1:4" x14ac:dyDescent="0.25">
      <c r="A52" s="10">
        <v>43678</v>
      </c>
      <c r="B52" s="11">
        <v>1235.53</v>
      </c>
      <c r="C52" s="14">
        <f t="shared" si="0"/>
        <v>2.0370918508615889</v>
      </c>
      <c r="D52" s="12">
        <f t="shared" si="1"/>
        <v>2516.8880944950188</v>
      </c>
    </row>
    <row r="53" spans="1:4" x14ac:dyDescent="0.25">
      <c r="A53" s="10">
        <v>43709</v>
      </c>
      <c r="B53" s="11">
        <v>1235.53</v>
      </c>
      <c r="C53" s="14">
        <f t="shared" si="0"/>
        <v>2.0288261619423316</v>
      </c>
      <c r="D53" s="12">
        <f t="shared" si="1"/>
        <v>2506.675587864609</v>
      </c>
    </row>
    <row r="54" spans="1:4" x14ac:dyDescent="0.25">
      <c r="A54" s="10">
        <v>43739</v>
      </c>
      <c r="B54" s="11">
        <v>1235.53</v>
      </c>
      <c r="C54" s="14">
        <f t="shared" si="0"/>
        <v>2.0205940118216716</v>
      </c>
      <c r="D54" s="12">
        <f t="shared" si="1"/>
        <v>2496.5045194260301</v>
      </c>
    </row>
    <row r="55" spans="1:4" x14ac:dyDescent="0.25">
      <c r="A55" s="10">
        <v>43770</v>
      </c>
      <c r="B55" s="11">
        <v>1235.53</v>
      </c>
      <c r="C55" s="14">
        <f t="shared" si="0"/>
        <v>2.012395264412826</v>
      </c>
      <c r="D55" s="12">
        <f t="shared" si="1"/>
        <v>2486.3747210399788</v>
      </c>
    </row>
    <row r="56" spans="1:4" x14ac:dyDescent="0.25">
      <c r="A56" s="10">
        <v>43800</v>
      </c>
      <c r="B56" s="11">
        <v>2471.06</v>
      </c>
      <c r="C56" s="14">
        <f t="shared" si="0"/>
        <v>2.0042297841811969</v>
      </c>
      <c r="D56" s="12">
        <f t="shared" si="1"/>
        <v>4952.5720504987885</v>
      </c>
    </row>
    <row r="57" spans="1:4" x14ac:dyDescent="0.25">
      <c r="A57" s="10">
        <v>43831</v>
      </c>
      <c r="B57" s="11">
        <v>1235.53</v>
      </c>
      <c r="C57" s="14">
        <f t="shared" si="0"/>
        <v>1.9960974361421306</v>
      </c>
      <c r="D57" s="12">
        <f t="shared" si="1"/>
        <v>2466.2382652766864</v>
      </c>
    </row>
    <row r="58" spans="1:4" x14ac:dyDescent="0.25">
      <c r="A58" s="10">
        <v>43862</v>
      </c>
      <c r="B58" s="11">
        <v>1235.53</v>
      </c>
      <c r="C58" s="14">
        <f t="shared" si="0"/>
        <v>1.9879980858586863</v>
      </c>
      <c r="D58" s="12">
        <f t="shared" si="1"/>
        <v>2456.2312750209826</v>
      </c>
    </row>
    <row r="59" spans="1:4" x14ac:dyDescent="0.25">
      <c r="A59" s="10">
        <v>43891</v>
      </c>
      <c r="B59" s="11">
        <v>1235.53</v>
      </c>
      <c r="C59" s="14">
        <f t="shared" si="0"/>
        <v>1.9799315994394133</v>
      </c>
      <c r="D59" s="12">
        <f t="shared" si="1"/>
        <v>2446.2648890553783</v>
      </c>
    </row>
    <row r="60" spans="1:4" x14ac:dyDescent="0.25">
      <c r="A60" s="10">
        <v>43922</v>
      </c>
      <c r="B60" s="11">
        <v>1235.53</v>
      </c>
      <c r="C60" s="14">
        <f t="shared" si="0"/>
        <v>1.9718978435361378</v>
      </c>
      <c r="D60" s="12">
        <f t="shared" si="1"/>
        <v>2436.3389426242043</v>
      </c>
    </row>
    <row r="61" spans="1:4" x14ac:dyDescent="0.25">
      <c r="A61" s="10">
        <v>43952</v>
      </c>
      <c r="B61" s="11">
        <v>1235.53</v>
      </c>
      <c r="C61" s="14">
        <f t="shared" si="0"/>
        <v>1.9638966853417588</v>
      </c>
      <c r="D61" s="12">
        <f t="shared" si="1"/>
        <v>2426.4532716403032</v>
      </c>
    </row>
    <row r="62" spans="1:4" x14ac:dyDescent="0.25">
      <c r="A62" s="10">
        <v>43983</v>
      </c>
      <c r="B62" s="11">
        <v>1235.53</v>
      </c>
      <c r="C62" s="14">
        <f t="shared" si="0"/>
        <v>1.9559279925880522</v>
      </c>
      <c r="D62" s="12">
        <f t="shared" si="1"/>
        <v>2416.6077126823161</v>
      </c>
    </row>
    <row r="63" spans="1:4" x14ac:dyDescent="0.25">
      <c r="A63" s="10">
        <v>44013</v>
      </c>
      <c r="B63" s="11">
        <v>1235.53</v>
      </c>
      <c r="C63" s="14">
        <f t="shared" si="0"/>
        <v>1.9479916335434846</v>
      </c>
      <c r="D63" s="12">
        <f t="shared" si="1"/>
        <v>2406.8021029919814</v>
      </c>
    </row>
    <row r="64" spans="1:4" x14ac:dyDescent="0.25">
      <c r="A64" s="10">
        <v>44044</v>
      </c>
      <c r="B64" s="11">
        <v>1235.53</v>
      </c>
      <c r="C64" s="14">
        <f t="shared" si="0"/>
        <v>1.9400874770110357</v>
      </c>
      <c r="D64" s="12">
        <f t="shared" si="1"/>
        <v>2397.036280471445</v>
      </c>
    </row>
    <row r="65" spans="1:4" x14ac:dyDescent="0.25">
      <c r="A65" s="10">
        <v>44075</v>
      </c>
      <c r="B65" s="11">
        <v>1235.53</v>
      </c>
      <c r="C65" s="14">
        <f t="shared" si="0"/>
        <v>1.9322153923260288</v>
      </c>
      <c r="D65" s="12">
        <f t="shared" si="1"/>
        <v>2387.3100836805784</v>
      </c>
    </row>
    <row r="66" spans="1:4" x14ac:dyDescent="0.25">
      <c r="A66" s="10">
        <v>44105</v>
      </c>
      <c r="B66" s="11">
        <v>1235.53</v>
      </c>
      <c r="C66" s="14">
        <f t="shared" ref="C66:C129" si="2">C67*(1.05)^(1/12)</f>
        <v>1.9243752493539716</v>
      </c>
      <c r="D66" s="12">
        <f t="shared" si="1"/>
        <v>2377.6233518343124</v>
      </c>
    </row>
    <row r="67" spans="1:4" x14ac:dyDescent="0.25">
      <c r="A67" s="10">
        <v>44136</v>
      </c>
      <c r="B67" s="11">
        <v>1235.53</v>
      </c>
      <c r="C67" s="14">
        <f t="shared" si="2"/>
        <v>1.9165669184884044</v>
      </c>
      <c r="D67" s="12">
        <f t="shared" ref="D67:D130" si="3">B67*C67</f>
        <v>2367.9759247999782</v>
      </c>
    </row>
    <row r="68" spans="1:4" x14ac:dyDescent="0.25">
      <c r="A68" s="10">
        <v>44166</v>
      </c>
      <c r="B68" s="11">
        <v>2471.06</v>
      </c>
      <c r="C68" s="14">
        <f t="shared" si="2"/>
        <v>1.9087902706487578</v>
      </c>
      <c r="D68" s="12">
        <f t="shared" si="3"/>
        <v>4716.7352861893196</v>
      </c>
    </row>
    <row r="69" spans="1:4" x14ac:dyDescent="0.25">
      <c r="A69" s="10">
        <v>44197</v>
      </c>
      <c r="B69" s="11">
        <v>1235.53</v>
      </c>
      <c r="C69" s="14">
        <f t="shared" si="2"/>
        <v>1.9010451772782186</v>
      </c>
      <c r="D69" s="12">
        <f t="shared" si="3"/>
        <v>2348.7983478825572</v>
      </c>
    </row>
    <row r="70" spans="1:4" x14ac:dyDescent="0.25">
      <c r="A70" s="10">
        <v>44228</v>
      </c>
      <c r="B70" s="11">
        <v>1235.53</v>
      </c>
      <c r="C70" s="14">
        <f t="shared" si="2"/>
        <v>1.8933315103416051</v>
      </c>
      <c r="D70" s="12">
        <f t="shared" si="3"/>
        <v>2339.2678809723634</v>
      </c>
    </row>
    <row r="71" spans="1:4" x14ac:dyDescent="0.25">
      <c r="A71" s="10">
        <v>44256</v>
      </c>
      <c r="B71" s="11">
        <v>1235.53</v>
      </c>
      <c r="C71" s="14">
        <f t="shared" si="2"/>
        <v>1.8856491423232498</v>
      </c>
      <c r="D71" s="12">
        <f t="shared" si="3"/>
        <v>2329.7760848146449</v>
      </c>
    </row>
    <row r="72" spans="1:4" x14ac:dyDescent="0.25">
      <c r="A72" s="10">
        <v>44287</v>
      </c>
      <c r="B72" s="11">
        <v>1235.53</v>
      </c>
      <c r="C72" s="14">
        <f t="shared" si="2"/>
        <v>1.8779979462248921</v>
      </c>
      <c r="D72" s="12">
        <f t="shared" si="3"/>
        <v>2320.3228024992409</v>
      </c>
    </row>
    <row r="73" spans="1:4" x14ac:dyDescent="0.25">
      <c r="A73" s="10">
        <v>44317</v>
      </c>
      <c r="B73" s="11">
        <v>1235.53</v>
      </c>
      <c r="C73" s="14">
        <f t="shared" si="2"/>
        <v>1.8703777955635787</v>
      </c>
      <c r="D73" s="12">
        <f t="shared" si="3"/>
        <v>2310.9078777526684</v>
      </c>
    </row>
    <row r="74" spans="1:4" x14ac:dyDescent="0.25">
      <c r="A74" s="10">
        <v>44348</v>
      </c>
      <c r="B74" s="11">
        <v>1235.53</v>
      </c>
      <c r="C74" s="14">
        <f t="shared" si="2"/>
        <v>1.8627885643695725</v>
      </c>
      <c r="D74" s="12">
        <f t="shared" si="3"/>
        <v>2301.5311549355379</v>
      </c>
    </row>
    <row r="75" spans="1:4" x14ac:dyDescent="0.25">
      <c r="A75" s="10">
        <v>44378</v>
      </c>
      <c r="B75" s="11">
        <v>1235.53</v>
      </c>
      <c r="C75" s="14">
        <f t="shared" si="2"/>
        <v>1.8552301271842702</v>
      </c>
      <c r="D75" s="12">
        <f t="shared" si="3"/>
        <v>2292.1924790399812</v>
      </c>
    </row>
    <row r="76" spans="1:4" x14ac:dyDescent="0.25">
      <c r="A76" s="10">
        <v>44409</v>
      </c>
      <c r="B76" s="11">
        <v>1235.53</v>
      </c>
      <c r="C76" s="14">
        <f t="shared" si="2"/>
        <v>1.8477023590581283</v>
      </c>
      <c r="D76" s="12">
        <f t="shared" si="3"/>
        <v>2282.8916956870894</v>
      </c>
    </row>
    <row r="77" spans="1:4" x14ac:dyDescent="0.25">
      <c r="A77" s="10">
        <v>44440</v>
      </c>
      <c r="B77" s="11">
        <v>1235.53</v>
      </c>
      <c r="C77" s="14">
        <f t="shared" si="2"/>
        <v>1.840205135548598</v>
      </c>
      <c r="D77" s="12">
        <f t="shared" si="3"/>
        <v>2273.6286511243593</v>
      </c>
    </row>
    <row r="78" spans="1:4" x14ac:dyDescent="0.25">
      <c r="A78" s="10">
        <v>44470</v>
      </c>
      <c r="B78" s="11">
        <v>1235.53</v>
      </c>
      <c r="C78" s="14">
        <f t="shared" si="2"/>
        <v>1.8327383327180673</v>
      </c>
      <c r="D78" s="12">
        <f t="shared" si="3"/>
        <v>2264.4031922231538</v>
      </c>
    </row>
    <row r="79" spans="1:4" x14ac:dyDescent="0.25">
      <c r="A79" s="10">
        <v>44501</v>
      </c>
      <c r="B79" s="11">
        <v>1235.53</v>
      </c>
      <c r="C79" s="14">
        <f t="shared" si="2"/>
        <v>1.8253018271318129</v>
      </c>
      <c r="D79" s="12">
        <f t="shared" si="3"/>
        <v>2255.2151664761686</v>
      </c>
    </row>
    <row r="80" spans="1:4" x14ac:dyDescent="0.25">
      <c r="A80" s="10">
        <v>44531</v>
      </c>
      <c r="B80" s="11">
        <v>2471.06</v>
      </c>
      <c r="C80" s="14">
        <f t="shared" si="2"/>
        <v>1.817895495855959</v>
      </c>
      <c r="D80" s="12">
        <f t="shared" si="3"/>
        <v>4492.1288439898262</v>
      </c>
    </row>
    <row r="81" spans="1:4" x14ac:dyDescent="0.25">
      <c r="A81" s="10">
        <v>44562</v>
      </c>
      <c r="B81" s="11">
        <v>1235.53</v>
      </c>
      <c r="C81" s="14">
        <f t="shared" si="2"/>
        <v>1.8105192164554456</v>
      </c>
      <c r="D81" s="12">
        <f t="shared" si="3"/>
        <v>2236.9508075071967</v>
      </c>
    </row>
    <row r="82" spans="1:4" x14ac:dyDescent="0.25">
      <c r="A82" s="10">
        <v>44593</v>
      </c>
      <c r="B82" s="11">
        <v>1235.53</v>
      </c>
      <c r="C82" s="14">
        <f t="shared" si="2"/>
        <v>1.803172866992004</v>
      </c>
      <c r="D82" s="12">
        <f t="shared" si="3"/>
        <v>2227.8741723546304</v>
      </c>
    </row>
    <row r="83" spans="1:4" x14ac:dyDescent="0.25">
      <c r="A83" s="10">
        <v>44621</v>
      </c>
      <c r="B83" s="11">
        <v>1235.53</v>
      </c>
      <c r="C83" s="14">
        <f t="shared" si="2"/>
        <v>1.7958563260221418</v>
      </c>
      <c r="D83" s="12">
        <f t="shared" si="3"/>
        <v>2218.8343664901367</v>
      </c>
    </row>
    <row r="84" spans="1:4" x14ac:dyDescent="0.25">
      <c r="A84" s="10">
        <v>44652</v>
      </c>
      <c r="B84" s="11">
        <v>1235.53</v>
      </c>
      <c r="C84" s="14">
        <f t="shared" si="2"/>
        <v>1.7885694725951347</v>
      </c>
      <c r="D84" s="12">
        <f t="shared" si="3"/>
        <v>2209.8312404754665</v>
      </c>
    </row>
    <row r="85" spans="1:4" x14ac:dyDescent="0.25">
      <c r="A85" s="10">
        <v>44682</v>
      </c>
      <c r="B85" s="11">
        <v>1235.53</v>
      </c>
      <c r="C85" s="14">
        <f t="shared" si="2"/>
        <v>1.7813121862510266</v>
      </c>
      <c r="D85" s="12">
        <f t="shared" si="3"/>
        <v>2200.8646454787308</v>
      </c>
    </row>
    <row r="86" spans="1:4" x14ac:dyDescent="0.25">
      <c r="A86" s="10">
        <v>44713</v>
      </c>
      <c r="B86" s="11">
        <v>1235.53</v>
      </c>
      <c r="C86" s="14">
        <f t="shared" si="2"/>
        <v>1.7740843470186398</v>
      </c>
      <c r="D86" s="12">
        <f t="shared" si="3"/>
        <v>2191.9344332719402</v>
      </c>
    </row>
    <row r="87" spans="1:4" x14ac:dyDescent="0.25">
      <c r="A87" s="10">
        <v>44743</v>
      </c>
      <c r="B87" s="11">
        <v>1235.53</v>
      </c>
      <c r="C87" s="14">
        <f t="shared" si="2"/>
        <v>1.7668858354135899</v>
      </c>
      <c r="D87" s="12">
        <f t="shared" si="3"/>
        <v>2183.0404562285526</v>
      </c>
    </row>
    <row r="88" spans="1:4" x14ac:dyDescent="0.25">
      <c r="A88" s="10">
        <v>44774</v>
      </c>
      <c r="B88" s="11">
        <v>1235.53</v>
      </c>
      <c r="C88" s="14">
        <f t="shared" si="2"/>
        <v>1.759716532436312</v>
      </c>
      <c r="D88" s="12">
        <f t="shared" si="3"/>
        <v>2174.1825673210365</v>
      </c>
    </row>
    <row r="89" spans="1:4" x14ac:dyDescent="0.25">
      <c r="A89" s="10">
        <v>44805</v>
      </c>
      <c r="B89" s="11">
        <v>1235.53</v>
      </c>
      <c r="C89" s="14">
        <f t="shared" si="2"/>
        <v>1.7525763195700925</v>
      </c>
      <c r="D89" s="12">
        <f t="shared" si="3"/>
        <v>2165.3606201184361</v>
      </c>
    </row>
    <row r="90" spans="1:4" x14ac:dyDescent="0.25">
      <c r="A90" s="10">
        <v>44835</v>
      </c>
      <c r="B90" s="11">
        <v>1235.53</v>
      </c>
      <c r="C90" s="14">
        <f t="shared" si="2"/>
        <v>1.7454650787791108</v>
      </c>
      <c r="D90" s="12">
        <f t="shared" si="3"/>
        <v>2156.5744687839547</v>
      </c>
    </row>
    <row r="91" spans="1:4" x14ac:dyDescent="0.25">
      <c r="A91" s="10">
        <v>44866</v>
      </c>
      <c r="B91" s="11">
        <v>1235.53</v>
      </c>
      <c r="C91" s="14">
        <f t="shared" si="2"/>
        <v>1.7383826925064876</v>
      </c>
      <c r="D91" s="12">
        <f t="shared" si="3"/>
        <v>2147.8239680725405</v>
      </c>
    </row>
    <row r="92" spans="1:4" x14ac:dyDescent="0.25">
      <c r="A92" s="10">
        <v>44896</v>
      </c>
      <c r="B92" s="11">
        <v>2471.06</v>
      </c>
      <c r="C92" s="14">
        <f t="shared" si="2"/>
        <v>1.731329043672341</v>
      </c>
      <c r="D92" s="12">
        <f t="shared" si="3"/>
        <v>4278.2179466569751</v>
      </c>
    </row>
    <row r="93" spans="1:4" x14ac:dyDescent="0.25">
      <c r="A93" s="10">
        <v>44927</v>
      </c>
      <c r="B93" s="11">
        <v>1235.53</v>
      </c>
      <c r="C93" s="14">
        <f t="shared" si="2"/>
        <v>1.7243040156718519</v>
      </c>
      <c r="D93" s="12">
        <f t="shared" si="3"/>
        <v>2130.4293404830432</v>
      </c>
    </row>
    <row r="94" spans="1:4" x14ac:dyDescent="0.25">
      <c r="A94" s="10">
        <v>44958</v>
      </c>
      <c r="B94" s="11">
        <v>1235.53</v>
      </c>
      <c r="C94" s="14">
        <f t="shared" si="2"/>
        <v>1.7173074923733362</v>
      </c>
      <c r="D94" s="12">
        <f t="shared" si="3"/>
        <v>2121.7849260520279</v>
      </c>
    </row>
    <row r="95" spans="1:4" x14ac:dyDescent="0.25">
      <c r="A95" s="10">
        <v>44986</v>
      </c>
      <c r="B95" s="11">
        <v>1235.53</v>
      </c>
      <c r="C95" s="14">
        <f t="shared" si="2"/>
        <v>1.7103393581163246</v>
      </c>
      <c r="D95" s="12">
        <f t="shared" si="3"/>
        <v>2113.1755871334626</v>
      </c>
    </row>
    <row r="96" spans="1:4" x14ac:dyDescent="0.25">
      <c r="A96" s="10">
        <v>45017</v>
      </c>
      <c r="B96" s="11">
        <v>1235.53</v>
      </c>
      <c r="C96" s="14">
        <f t="shared" si="2"/>
        <v>1.7033994977096512</v>
      </c>
      <c r="D96" s="12">
        <f t="shared" si="3"/>
        <v>2104.6011814052054</v>
      </c>
    </row>
    <row r="97" spans="1:4" x14ac:dyDescent="0.25">
      <c r="A97" s="10">
        <v>45047</v>
      </c>
      <c r="B97" s="11">
        <v>1235.53</v>
      </c>
      <c r="C97" s="14">
        <f t="shared" si="2"/>
        <v>1.6964877964295484</v>
      </c>
      <c r="D97" s="12">
        <f t="shared" si="3"/>
        <v>2096.0615671226001</v>
      </c>
    </row>
    <row r="98" spans="1:4" x14ac:dyDescent="0.25">
      <c r="A98" s="10">
        <v>45078</v>
      </c>
      <c r="B98" s="11">
        <v>1235.53</v>
      </c>
      <c r="C98" s="14">
        <f t="shared" si="2"/>
        <v>1.6896041400177513</v>
      </c>
      <c r="D98" s="12">
        <f t="shared" si="3"/>
        <v>2087.556603116132</v>
      </c>
    </row>
    <row r="99" spans="1:4" x14ac:dyDescent="0.25">
      <c r="A99" s="10">
        <v>45108</v>
      </c>
      <c r="B99" s="11">
        <v>1235.53</v>
      </c>
      <c r="C99" s="14">
        <f t="shared" si="2"/>
        <v>1.6827484146796086</v>
      </c>
      <c r="D99" s="12">
        <f t="shared" si="3"/>
        <v>2079.0861487890966</v>
      </c>
    </row>
    <row r="100" spans="1:4" x14ac:dyDescent="0.25">
      <c r="A100" s="10">
        <v>45139</v>
      </c>
      <c r="B100" s="11">
        <v>1235.53</v>
      </c>
      <c r="C100" s="14">
        <f t="shared" si="2"/>
        <v>1.675920507082201</v>
      </c>
      <c r="D100" s="12">
        <f t="shared" si="3"/>
        <v>2070.6500641152716</v>
      </c>
    </row>
    <row r="101" spans="1:4" x14ac:dyDescent="0.25">
      <c r="A101" s="10">
        <v>45170</v>
      </c>
      <c r="B101" s="11">
        <v>1235.53</v>
      </c>
      <c r="C101" s="14">
        <f t="shared" si="2"/>
        <v>1.6691203043524683</v>
      </c>
      <c r="D101" s="12">
        <f t="shared" si="3"/>
        <v>2062.2482096366052</v>
      </c>
    </row>
    <row r="102" spans="1:4" x14ac:dyDescent="0.25">
      <c r="A102" s="10">
        <v>45200</v>
      </c>
      <c r="B102" s="11">
        <v>1235.53</v>
      </c>
      <c r="C102" s="14">
        <f t="shared" si="2"/>
        <v>1.662347694075343</v>
      </c>
      <c r="D102" s="12">
        <f t="shared" si="3"/>
        <v>2053.8804464609084</v>
      </c>
    </row>
    <row r="103" spans="1:4" x14ac:dyDescent="0.25">
      <c r="A103" s="10">
        <v>45231</v>
      </c>
      <c r="B103" s="11">
        <v>1235.53</v>
      </c>
      <c r="C103" s="14">
        <f t="shared" si="2"/>
        <v>1.6556025642918921</v>
      </c>
      <c r="D103" s="12">
        <f t="shared" si="3"/>
        <v>2045.5466362595614</v>
      </c>
    </row>
    <row r="104" spans="1:4" x14ac:dyDescent="0.25">
      <c r="A104" s="10">
        <v>45261</v>
      </c>
      <c r="B104" s="11">
        <v>2471.06</v>
      </c>
      <c r="C104" s="14">
        <f t="shared" si="2"/>
        <v>1.6488848034974668</v>
      </c>
      <c r="D104" s="12">
        <f t="shared" si="3"/>
        <v>4074.4932825304504</v>
      </c>
    </row>
    <row r="105" spans="1:4" x14ac:dyDescent="0.25">
      <c r="A105" s="10">
        <v>45292</v>
      </c>
      <c r="B105" s="11">
        <v>1235.53</v>
      </c>
      <c r="C105" s="14">
        <f t="shared" si="2"/>
        <v>1.6421943006398583</v>
      </c>
      <c r="D105" s="12">
        <f t="shared" si="3"/>
        <v>2028.9803242695641</v>
      </c>
    </row>
    <row r="106" spans="1:4" x14ac:dyDescent="0.25">
      <c r="A106" s="10">
        <v>45323</v>
      </c>
      <c r="B106" s="11">
        <v>1235.53</v>
      </c>
      <c r="C106" s="14">
        <f t="shared" si="2"/>
        <v>1.6355309451174624</v>
      </c>
      <c r="D106" s="12">
        <f t="shared" si="3"/>
        <v>2020.7475486209783</v>
      </c>
    </row>
    <row r="107" spans="1:4" x14ac:dyDescent="0.25">
      <c r="A107" s="10">
        <v>45352</v>
      </c>
      <c r="B107" s="11">
        <v>1235.53</v>
      </c>
      <c r="C107" s="14">
        <f t="shared" si="2"/>
        <v>1.6288946267774513</v>
      </c>
      <c r="D107" s="12">
        <f t="shared" si="3"/>
        <v>2012.5481782223444</v>
      </c>
    </row>
    <row r="108" spans="1:4" x14ac:dyDescent="0.25">
      <c r="A108" s="10">
        <v>45383</v>
      </c>
      <c r="B108" s="11">
        <v>1235.53</v>
      </c>
      <c r="C108" s="14">
        <f t="shared" si="2"/>
        <v>1.6222852359139528</v>
      </c>
      <c r="D108" s="12">
        <f t="shared" si="3"/>
        <v>2004.3820775287661</v>
      </c>
    </row>
    <row r="109" spans="1:4" x14ac:dyDescent="0.25">
      <c r="A109" s="10">
        <v>45413</v>
      </c>
      <c r="B109" s="11">
        <v>1235.53</v>
      </c>
      <c r="C109" s="14">
        <f t="shared" si="2"/>
        <v>1.6157026632662359</v>
      </c>
      <c r="D109" s="12">
        <f t="shared" si="3"/>
        <v>1996.2491115453324</v>
      </c>
    </row>
    <row r="110" spans="1:4" x14ac:dyDescent="0.25">
      <c r="A110" s="10">
        <v>45444</v>
      </c>
      <c r="B110" s="11">
        <v>1235.53</v>
      </c>
      <c r="C110" s="14">
        <f t="shared" si="2"/>
        <v>1.6091468000169054</v>
      </c>
      <c r="D110" s="12">
        <f t="shared" si="3"/>
        <v>1988.149145824887</v>
      </c>
    </row>
    <row r="111" spans="1:4" x14ac:dyDescent="0.25">
      <c r="A111" s="10">
        <v>45474</v>
      </c>
      <c r="B111" s="11">
        <v>1235.53</v>
      </c>
      <c r="C111" s="14">
        <f t="shared" si="2"/>
        <v>1.6026175377901026</v>
      </c>
      <c r="D111" s="12">
        <f t="shared" si="3"/>
        <v>1980.0820464658054</v>
      </c>
    </row>
    <row r="112" spans="1:4" x14ac:dyDescent="0.25">
      <c r="A112" s="10">
        <v>45505</v>
      </c>
      <c r="B112" s="11">
        <v>1235.53</v>
      </c>
      <c r="C112" s="14">
        <f t="shared" si="2"/>
        <v>1.5961147686497144</v>
      </c>
      <c r="D112" s="12">
        <f t="shared" si="3"/>
        <v>1972.0476801097816</v>
      </c>
    </row>
    <row r="113" spans="1:4" x14ac:dyDescent="0.25">
      <c r="A113" s="10">
        <v>45536</v>
      </c>
      <c r="B113" s="11">
        <v>1235.53</v>
      </c>
      <c r="C113" s="14">
        <f t="shared" si="2"/>
        <v>1.5896383850975879</v>
      </c>
      <c r="D113" s="12">
        <f t="shared" si="3"/>
        <v>1964.0459139396228</v>
      </c>
    </row>
    <row r="114" spans="1:4" x14ac:dyDescent="0.25">
      <c r="A114" s="10">
        <v>45566</v>
      </c>
      <c r="B114" s="11">
        <v>1235.53</v>
      </c>
      <c r="C114" s="14">
        <f t="shared" si="2"/>
        <v>1.5831882800717543</v>
      </c>
      <c r="D114" s="12">
        <f t="shared" si="3"/>
        <v>1956.0766156770544</v>
      </c>
    </row>
    <row r="115" spans="1:4" x14ac:dyDescent="0.25">
      <c r="A115" s="10">
        <v>45597</v>
      </c>
      <c r="B115" s="11">
        <v>1235.53</v>
      </c>
      <c r="C115" s="14">
        <f t="shared" si="2"/>
        <v>1.5767643469446582</v>
      </c>
      <c r="D115" s="12">
        <f t="shared" si="3"/>
        <v>1948.1396535805334</v>
      </c>
    </row>
    <row r="116" spans="1:4" x14ac:dyDescent="0.25">
      <c r="A116" s="10">
        <v>45627</v>
      </c>
      <c r="B116" s="11">
        <v>2471.06</v>
      </c>
      <c r="C116" s="14">
        <f t="shared" si="2"/>
        <v>1.5703664795213959</v>
      </c>
      <c r="D116" s="12">
        <f t="shared" si="3"/>
        <v>3880.4697928861406</v>
      </c>
    </row>
    <row r="117" spans="1:4" x14ac:dyDescent="0.25">
      <c r="A117" s="10">
        <v>45658</v>
      </c>
      <c r="B117" s="11">
        <v>1235.53</v>
      </c>
      <c r="C117" s="14">
        <f t="shared" si="2"/>
        <v>1.5639945720379591</v>
      </c>
      <c r="D117" s="12">
        <f t="shared" si="3"/>
        <v>1932.3622135900596</v>
      </c>
    </row>
    <row r="118" spans="1:4" x14ac:dyDescent="0.25">
      <c r="A118" s="10">
        <v>45689</v>
      </c>
      <c r="B118" s="11">
        <v>1235.53</v>
      </c>
      <c r="C118" s="14">
        <f t="shared" si="2"/>
        <v>1.5576485191594869</v>
      </c>
      <c r="D118" s="12">
        <f t="shared" si="3"/>
        <v>1924.5214748771207</v>
      </c>
    </row>
    <row r="119" spans="1:4" x14ac:dyDescent="0.25">
      <c r="A119" s="10">
        <v>45717</v>
      </c>
      <c r="B119" s="11">
        <v>1235.53</v>
      </c>
      <c r="C119" s="14">
        <f t="shared" si="2"/>
        <v>1.551328215978524</v>
      </c>
      <c r="D119" s="12">
        <f t="shared" si="3"/>
        <v>1916.7125506879456</v>
      </c>
    </row>
    <row r="120" spans="1:4" x14ac:dyDescent="0.25">
      <c r="A120" s="10">
        <v>45748</v>
      </c>
      <c r="B120" s="11">
        <v>1235.53</v>
      </c>
      <c r="C120" s="14">
        <f t="shared" si="2"/>
        <v>1.5450335580132872</v>
      </c>
      <c r="D120" s="12">
        <f t="shared" si="3"/>
        <v>1908.9353119321568</v>
      </c>
    </row>
    <row r="121" spans="1:4" x14ac:dyDescent="0.25">
      <c r="A121" s="10">
        <v>45778</v>
      </c>
      <c r="B121" s="11">
        <v>1235.53</v>
      </c>
      <c r="C121" s="14">
        <f t="shared" si="2"/>
        <v>1.5387644412059378</v>
      </c>
      <c r="D121" s="12">
        <f t="shared" si="3"/>
        <v>1901.1896300431722</v>
      </c>
    </row>
    <row r="122" spans="1:4" x14ac:dyDescent="0.25">
      <c r="A122" s="10">
        <v>45809</v>
      </c>
      <c r="B122" s="11">
        <v>1235.53</v>
      </c>
      <c r="C122" s="14">
        <f t="shared" si="2"/>
        <v>1.5325207619208612</v>
      </c>
      <c r="D122" s="12">
        <f t="shared" si="3"/>
        <v>1893.4753769760816</v>
      </c>
    </row>
    <row r="123" spans="1:4" x14ac:dyDescent="0.25">
      <c r="A123" s="10">
        <v>45839</v>
      </c>
      <c r="B123" s="11">
        <v>1235.53</v>
      </c>
      <c r="C123" s="14">
        <f t="shared" si="2"/>
        <v>1.526302416942954</v>
      </c>
      <c r="D123" s="12">
        <f t="shared" si="3"/>
        <v>1885.7924252055279</v>
      </c>
    </row>
    <row r="124" spans="1:4" x14ac:dyDescent="0.25">
      <c r="A124" s="10">
        <v>45870</v>
      </c>
      <c r="B124" s="11">
        <v>1235.53</v>
      </c>
      <c r="C124" s="14">
        <f t="shared" si="2"/>
        <v>1.5201093034759177</v>
      </c>
      <c r="D124" s="12">
        <f t="shared" si="3"/>
        <v>1878.1406477236005</v>
      </c>
    </row>
    <row r="125" spans="1:4" x14ac:dyDescent="0.25">
      <c r="A125" s="10">
        <v>45901</v>
      </c>
      <c r="B125" s="11">
        <v>1235.53</v>
      </c>
      <c r="C125" s="14">
        <f t="shared" si="2"/>
        <v>1.5139413191405591</v>
      </c>
      <c r="D125" s="12">
        <f t="shared" si="3"/>
        <v>1870.5199180377349</v>
      </c>
    </row>
    <row r="126" spans="1:4" x14ac:dyDescent="0.25">
      <c r="A126" s="10">
        <v>45931</v>
      </c>
      <c r="B126" s="11">
        <v>1235.53</v>
      </c>
      <c r="C126" s="14">
        <f t="shared" si="2"/>
        <v>1.5077983619730984</v>
      </c>
      <c r="D126" s="12">
        <f t="shared" si="3"/>
        <v>1862.9301101686222</v>
      </c>
    </row>
    <row r="127" spans="1:4" x14ac:dyDescent="0.25">
      <c r="A127" s="10">
        <v>45962</v>
      </c>
      <c r="B127" s="11">
        <v>1235.53</v>
      </c>
      <c r="C127" s="14">
        <f t="shared" si="2"/>
        <v>1.5016803304234831</v>
      </c>
      <c r="D127" s="12">
        <f t="shared" si="3"/>
        <v>1855.371098648126</v>
      </c>
    </row>
    <row r="128" spans="1:4" x14ac:dyDescent="0.25">
      <c r="A128" s="10">
        <v>45992</v>
      </c>
      <c r="B128" s="11">
        <v>2471.06</v>
      </c>
      <c r="C128" s="14">
        <f t="shared" si="2"/>
        <v>1.4955871233537095</v>
      </c>
      <c r="D128" s="12">
        <f t="shared" si="3"/>
        <v>3695.6855170344174</v>
      </c>
    </row>
    <row r="129" spans="1:4" x14ac:dyDescent="0.25">
      <c r="A129" s="10">
        <v>46023</v>
      </c>
      <c r="B129" s="11">
        <v>1235.53</v>
      </c>
      <c r="C129" s="14">
        <f t="shared" si="2"/>
        <v>1.4895186400361506</v>
      </c>
      <c r="D129" s="12">
        <f t="shared" si="3"/>
        <v>1840.3449653238652</v>
      </c>
    </row>
    <row r="130" spans="1:4" x14ac:dyDescent="0.25">
      <c r="A130" s="10">
        <v>46054</v>
      </c>
      <c r="B130" s="11">
        <v>1235.53</v>
      </c>
      <c r="C130" s="14">
        <f t="shared" ref="C130:C193" si="4">C131*(1.05)^(1/12)</f>
        <v>1.4834747801518913</v>
      </c>
      <c r="D130" s="12">
        <f t="shared" si="3"/>
        <v>1832.8775951210662</v>
      </c>
    </row>
    <row r="131" spans="1:4" x14ac:dyDescent="0.25">
      <c r="A131" s="10">
        <v>46082</v>
      </c>
      <c r="B131" s="11">
        <v>1235.53</v>
      </c>
      <c r="C131" s="14">
        <f t="shared" si="4"/>
        <v>1.4774554437890695</v>
      </c>
      <c r="D131" s="12">
        <f t="shared" ref="D131:D194" si="5">B131*C131</f>
        <v>1825.4405244647089</v>
      </c>
    </row>
    <row r="132" spans="1:4" x14ac:dyDescent="0.25">
      <c r="A132" s="10">
        <v>46113</v>
      </c>
      <c r="B132" s="11">
        <v>1235.53</v>
      </c>
      <c r="C132" s="14">
        <f t="shared" si="4"/>
        <v>1.471460531441225</v>
      </c>
      <c r="D132" s="12">
        <f t="shared" si="5"/>
        <v>1818.0336304115767</v>
      </c>
    </row>
    <row r="133" spans="1:4" x14ac:dyDescent="0.25">
      <c r="A133" s="10">
        <v>46143</v>
      </c>
      <c r="B133" s="11">
        <v>1235.53</v>
      </c>
      <c r="C133" s="14">
        <f t="shared" si="4"/>
        <v>1.4654899440056541</v>
      </c>
      <c r="D133" s="12">
        <f t="shared" si="5"/>
        <v>1810.6567905173058</v>
      </c>
    </row>
    <row r="134" spans="1:4" x14ac:dyDescent="0.25">
      <c r="A134" s="10">
        <v>46174</v>
      </c>
      <c r="B134" s="11">
        <v>1235.53</v>
      </c>
      <c r="C134" s="14">
        <f t="shared" si="4"/>
        <v>1.4595435827817715</v>
      </c>
      <c r="D134" s="12">
        <f t="shared" si="5"/>
        <v>1803.309882834362</v>
      </c>
    </row>
    <row r="135" spans="1:4" x14ac:dyDescent="0.25">
      <c r="A135" s="10">
        <v>46204</v>
      </c>
      <c r="B135" s="11">
        <v>1235.53</v>
      </c>
      <c r="C135" s="14">
        <f t="shared" si="4"/>
        <v>1.453621349469479</v>
      </c>
      <c r="D135" s="12">
        <f t="shared" si="5"/>
        <v>1795.9927859100253</v>
      </c>
    </row>
    <row r="136" spans="1:4" x14ac:dyDescent="0.25">
      <c r="A136" s="10">
        <v>46235</v>
      </c>
      <c r="B136" s="11">
        <v>1235.53</v>
      </c>
      <c r="C136" s="14">
        <f t="shared" si="4"/>
        <v>1.4477231461675395</v>
      </c>
      <c r="D136" s="12">
        <f t="shared" si="5"/>
        <v>1788.7053787843799</v>
      </c>
    </row>
    <row r="137" spans="1:4" x14ac:dyDescent="0.25">
      <c r="A137" s="10">
        <v>46266</v>
      </c>
      <c r="B137" s="11">
        <v>1235.53</v>
      </c>
      <c r="C137" s="14">
        <f t="shared" si="4"/>
        <v>1.44184887537196</v>
      </c>
      <c r="D137" s="12">
        <f t="shared" si="5"/>
        <v>1781.4475409883178</v>
      </c>
    </row>
    <row r="138" spans="1:4" x14ac:dyDescent="0.25">
      <c r="A138" s="10">
        <v>46296</v>
      </c>
      <c r="B138" s="11">
        <v>1235.53</v>
      </c>
      <c r="C138" s="14">
        <f t="shared" si="4"/>
        <v>1.4359984399743786</v>
      </c>
      <c r="D138" s="12">
        <f t="shared" si="5"/>
        <v>1774.219152541544</v>
      </c>
    </row>
    <row r="139" spans="1:4" x14ac:dyDescent="0.25">
      <c r="A139" s="10">
        <v>46327</v>
      </c>
      <c r="B139" s="11">
        <v>1235.53</v>
      </c>
      <c r="C139" s="14">
        <f t="shared" si="4"/>
        <v>1.4301717432604593</v>
      </c>
      <c r="D139" s="12">
        <f t="shared" si="5"/>
        <v>1767.0200939505951</v>
      </c>
    </row>
    <row r="140" spans="1:4" x14ac:dyDescent="0.25">
      <c r="A140" s="10">
        <v>46357</v>
      </c>
      <c r="B140" s="11">
        <v>2471.06</v>
      </c>
      <c r="C140" s="14">
        <f t="shared" si="4"/>
        <v>1.424368688908294</v>
      </c>
      <c r="D140" s="12">
        <f t="shared" si="5"/>
        <v>3519.7004924137291</v>
      </c>
    </row>
    <row r="141" spans="1:4" x14ac:dyDescent="0.25">
      <c r="A141" s="10">
        <v>46388</v>
      </c>
      <c r="B141" s="11">
        <v>1235.53</v>
      </c>
      <c r="C141" s="14">
        <f t="shared" si="4"/>
        <v>1.4185891809868094</v>
      </c>
      <c r="D141" s="12">
        <f t="shared" si="5"/>
        <v>1752.7094907846326</v>
      </c>
    </row>
    <row r="142" spans="1:4" x14ac:dyDescent="0.25">
      <c r="A142" s="10">
        <v>46419</v>
      </c>
      <c r="B142" s="11">
        <v>1235.53</v>
      </c>
      <c r="C142" s="14">
        <f t="shared" si="4"/>
        <v>1.4128331239541816</v>
      </c>
      <c r="D142" s="12">
        <f t="shared" si="5"/>
        <v>1745.59770963911</v>
      </c>
    </row>
    <row r="143" spans="1:4" x14ac:dyDescent="0.25">
      <c r="A143" s="10">
        <v>46447</v>
      </c>
      <c r="B143" s="11">
        <v>1235.53</v>
      </c>
      <c r="C143" s="14">
        <f t="shared" si="4"/>
        <v>1.407100422656256</v>
      </c>
      <c r="D143" s="12">
        <f t="shared" si="5"/>
        <v>1738.514785204484</v>
      </c>
    </row>
    <row r="144" spans="1:4" x14ac:dyDescent="0.25">
      <c r="A144" s="10">
        <v>46478</v>
      </c>
      <c r="B144" s="11">
        <v>1235.53</v>
      </c>
      <c r="C144" s="14">
        <f t="shared" si="4"/>
        <v>1.4013909823249755</v>
      </c>
      <c r="D144" s="12">
        <f t="shared" si="5"/>
        <v>1731.4606003919769</v>
      </c>
    </row>
    <row r="145" spans="1:4" x14ac:dyDescent="0.25">
      <c r="A145" s="10">
        <v>46508</v>
      </c>
      <c r="B145" s="11">
        <v>1235.53</v>
      </c>
      <c r="C145" s="14">
        <f t="shared" si="4"/>
        <v>1.3957047085768126</v>
      </c>
      <c r="D145" s="12">
        <f t="shared" si="5"/>
        <v>1724.4350385879093</v>
      </c>
    </row>
    <row r="146" spans="1:4" x14ac:dyDescent="0.25">
      <c r="A146" s="10">
        <v>46539</v>
      </c>
      <c r="B146" s="11">
        <v>1235.53</v>
      </c>
      <c r="C146" s="14">
        <f t="shared" si="4"/>
        <v>1.3900415074112102</v>
      </c>
      <c r="D146" s="12">
        <f t="shared" si="5"/>
        <v>1717.4379836517726</v>
      </c>
    </row>
    <row r="147" spans="1:4" x14ac:dyDescent="0.25">
      <c r="A147" s="10">
        <v>46569</v>
      </c>
      <c r="B147" s="11">
        <v>1235.53</v>
      </c>
      <c r="C147" s="14">
        <f t="shared" si="4"/>
        <v>1.3844012852090268</v>
      </c>
      <c r="D147" s="12">
        <f t="shared" si="5"/>
        <v>1710.4693199143089</v>
      </c>
    </row>
    <row r="148" spans="1:4" x14ac:dyDescent="0.25">
      <c r="A148" s="10">
        <v>46600</v>
      </c>
      <c r="B148" s="11">
        <v>1235.53</v>
      </c>
      <c r="C148" s="14">
        <f t="shared" si="4"/>
        <v>1.3787839487309894</v>
      </c>
      <c r="D148" s="12">
        <f t="shared" si="5"/>
        <v>1703.5289321755993</v>
      </c>
    </row>
    <row r="149" spans="1:4" x14ac:dyDescent="0.25">
      <c r="A149" s="10">
        <v>46631</v>
      </c>
      <c r="B149" s="11">
        <v>1235.53</v>
      </c>
      <c r="C149" s="14">
        <f t="shared" si="4"/>
        <v>1.3731894051161517</v>
      </c>
      <c r="D149" s="12">
        <f t="shared" si="5"/>
        <v>1696.6167057031589</v>
      </c>
    </row>
    <row r="150" spans="1:4" x14ac:dyDescent="0.25">
      <c r="A150" s="10">
        <v>46661</v>
      </c>
      <c r="B150" s="11">
        <v>1235.53</v>
      </c>
      <c r="C150" s="14">
        <f t="shared" si="4"/>
        <v>1.3676175618803599</v>
      </c>
      <c r="D150" s="12">
        <f t="shared" si="5"/>
        <v>1689.732526230041</v>
      </c>
    </row>
    <row r="151" spans="1:4" x14ac:dyDescent="0.25">
      <c r="A151" s="10">
        <v>46692</v>
      </c>
      <c r="B151" s="11">
        <v>1235.53</v>
      </c>
      <c r="C151" s="14">
        <f t="shared" si="4"/>
        <v>1.3620683269147225</v>
      </c>
      <c r="D151" s="12">
        <f t="shared" si="5"/>
        <v>1682.876279952947</v>
      </c>
    </row>
    <row r="152" spans="1:4" x14ac:dyDescent="0.25">
      <c r="A152" s="10">
        <v>46722</v>
      </c>
      <c r="B152" s="11">
        <v>2471.06</v>
      </c>
      <c r="C152" s="14">
        <f t="shared" si="4"/>
        <v>1.3565416084840889</v>
      </c>
      <c r="D152" s="12">
        <f t="shared" si="5"/>
        <v>3352.0957070606928</v>
      </c>
    </row>
    <row r="153" spans="1:4" x14ac:dyDescent="0.25">
      <c r="A153" s="10">
        <v>46753</v>
      </c>
      <c r="B153" s="11">
        <v>1235.53</v>
      </c>
      <c r="C153" s="14">
        <f t="shared" si="4"/>
        <v>1.3510373152255322</v>
      </c>
      <c r="D153" s="12">
        <f t="shared" si="5"/>
        <v>1669.2471340806017</v>
      </c>
    </row>
    <row r="154" spans="1:4" x14ac:dyDescent="0.25">
      <c r="A154" s="10">
        <v>46784</v>
      </c>
      <c r="B154" s="11">
        <v>1235.53</v>
      </c>
      <c r="C154" s="14">
        <f t="shared" si="4"/>
        <v>1.345555356146839</v>
      </c>
      <c r="D154" s="12">
        <f t="shared" si="5"/>
        <v>1662.4740091801038</v>
      </c>
    </row>
    <row r="155" spans="1:4" x14ac:dyDescent="0.25">
      <c r="A155" s="10">
        <v>46813</v>
      </c>
      <c r="B155" s="11">
        <v>1235.53</v>
      </c>
      <c r="C155" s="14">
        <f t="shared" si="4"/>
        <v>1.3400956406250051</v>
      </c>
      <c r="D155" s="12">
        <f t="shared" si="5"/>
        <v>1655.7283668614125</v>
      </c>
    </row>
    <row r="156" spans="1:4" x14ac:dyDescent="0.25">
      <c r="A156" s="10">
        <v>46844</v>
      </c>
      <c r="B156" s="11">
        <v>1235.53</v>
      </c>
      <c r="C156" s="14">
        <f t="shared" si="4"/>
        <v>1.3346580784047379</v>
      </c>
      <c r="D156" s="12">
        <f t="shared" si="5"/>
        <v>1649.0100956114059</v>
      </c>
    </row>
    <row r="157" spans="1:4" x14ac:dyDescent="0.25">
      <c r="A157" s="10">
        <v>46874</v>
      </c>
      <c r="B157" s="11">
        <v>1235.53</v>
      </c>
      <c r="C157" s="14">
        <f t="shared" si="4"/>
        <v>1.3292425795969638</v>
      </c>
      <c r="D157" s="12">
        <f t="shared" si="5"/>
        <v>1642.3190843694367</v>
      </c>
    </row>
    <row r="158" spans="1:4" x14ac:dyDescent="0.25">
      <c r="A158" s="10">
        <v>46905</v>
      </c>
      <c r="B158" s="11">
        <v>1235.53</v>
      </c>
      <c r="C158" s="14">
        <f t="shared" si="4"/>
        <v>1.3238490546773425</v>
      </c>
      <c r="D158" s="12">
        <f t="shared" si="5"/>
        <v>1635.6552225254968</v>
      </c>
    </row>
    <row r="159" spans="1:4" x14ac:dyDescent="0.25">
      <c r="A159" s="10">
        <v>46935</v>
      </c>
      <c r="B159" s="11">
        <v>1235.53</v>
      </c>
      <c r="C159" s="14">
        <f t="shared" si="4"/>
        <v>1.3184774144847868</v>
      </c>
      <c r="D159" s="12">
        <f t="shared" si="5"/>
        <v>1629.0183999183887</v>
      </c>
    </row>
    <row r="160" spans="1:4" x14ac:dyDescent="0.25">
      <c r="A160" s="10">
        <v>46966</v>
      </c>
      <c r="B160" s="11">
        <v>1235.53</v>
      </c>
      <c r="C160" s="14">
        <f t="shared" si="4"/>
        <v>1.3131275702199892</v>
      </c>
      <c r="D160" s="12">
        <f t="shared" si="5"/>
        <v>1622.4085068339032</v>
      </c>
    </row>
    <row r="161" spans="1:4" x14ac:dyDescent="0.25">
      <c r="A161" s="10">
        <v>46997</v>
      </c>
      <c r="B161" s="11">
        <v>1235.53</v>
      </c>
      <c r="C161" s="14">
        <f t="shared" si="4"/>
        <v>1.3077994334439533</v>
      </c>
      <c r="D161" s="12">
        <f t="shared" si="5"/>
        <v>1615.8254340030076</v>
      </c>
    </row>
    <row r="162" spans="1:4" x14ac:dyDescent="0.25">
      <c r="A162" s="10">
        <v>47027</v>
      </c>
      <c r="B162" s="11">
        <v>1235.53</v>
      </c>
      <c r="C162" s="14">
        <f t="shared" si="4"/>
        <v>1.3024929160765324</v>
      </c>
      <c r="D162" s="12">
        <f t="shared" si="5"/>
        <v>1609.269072600038</v>
      </c>
    </row>
    <row r="163" spans="1:4" x14ac:dyDescent="0.25">
      <c r="A163" s="10">
        <v>47058</v>
      </c>
      <c r="B163" s="11">
        <v>1235.53</v>
      </c>
      <c r="C163" s="14">
        <f t="shared" si="4"/>
        <v>1.2972079303949731</v>
      </c>
      <c r="D163" s="12">
        <f t="shared" si="5"/>
        <v>1602.739314240901</v>
      </c>
    </row>
    <row r="164" spans="1:4" x14ac:dyDescent="0.25">
      <c r="A164" s="10">
        <v>47088</v>
      </c>
      <c r="B164" s="11">
        <v>2471.06</v>
      </c>
      <c r="C164" s="14">
        <f t="shared" si="4"/>
        <v>1.2919443890324649</v>
      </c>
      <c r="D164" s="12">
        <f t="shared" si="5"/>
        <v>3192.4721019625626</v>
      </c>
    </row>
    <row r="165" spans="1:4" x14ac:dyDescent="0.25">
      <c r="A165" s="10">
        <v>47119</v>
      </c>
      <c r="B165" s="11">
        <v>1235.53</v>
      </c>
      <c r="C165" s="14">
        <f t="shared" si="4"/>
        <v>1.2867022049766965</v>
      </c>
      <c r="D165" s="12">
        <f t="shared" si="5"/>
        <v>1589.7591753148579</v>
      </c>
    </row>
    <row r="166" spans="1:4" x14ac:dyDescent="0.25">
      <c r="A166" s="10">
        <v>47150</v>
      </c>
      <c r="B166" s="11">
        <v>1235.53</v>
      </c>
      <c r="C166" s="14">
        <f t="shared" si="4"/>
        <v>1.2814812915684173</v>
      </c>
      <c r="D166" s="12">
        <f t="shared" si="5"/>
        <v>1583.3085801715265</v>
      </c>
    </row>
    <row r="167" spans="1:4" x14ac:dyDescent="0.25">
      <c r="A167" s="10">
        <v>47178</v>
      </c>
      <c r="B167" s="11">
        <v>1235.53</v>
      </c>
      <c r="C167" s="14">
        <f t="shared" si="4"/>
        <v>1.2762815625000041</v>
      </c>
      <c r="D167" s="12">
        <f t="shared" si="5"/>
        <v>1576.88415891563</v>
      </c>
    </row>
    <row r="168" spans="1:4" x14ac:dyDescent="0.25">
      <c r="A168" s="10">
        <v>47209</v>
      </c>
      <c r="B168" s="11">
        <v>1235.53</v>
      </c>
      <c r="C168" s="14">
        <f t="shared" si="4"/>
        <v>1.2711029318140354</v>
      </c>
      <c r="D168" s="12">
        <f t="shared" si="5"/>
        <v>1570.4858053441951</v>
      </c>
    </row>
    <row r="169" spans="1:4" x14ac:dyDescent="0.25">
      <c r="A169" s="10">
        <v>47239</v>
      </c>
      <c r="B169" s="11">
        <v>1235.53</v>
      </c>
      <c r="C169" s="14">
        <f t="shared" si="4"/>
        <v>1.2659453139018697</v>
      </c>
      <c r="D169" s="12">
        <f t="shared" si="5"/>
        <v>1564.113413685177</v>
      </c>
    </row>
    <row r="170" spans="1:4" x14ac:dyDescent="0.25">
      <c r="A170" s="10">
        <v>47270</v>
      </c>
      <c r="B170" s="11">
        <v>1235.53</v>
      </c>
      <c r="C170" s="14">
        <f t="shared" si="4"/>
        <v>1.2608086235022302</v>
      </c>
      <c r="D170" s="12">
        <f t="shared" si="5"/>
        <v>1557.7668785957105</v>
      </c>
    </row>
    <row r="171" spans="1:4" x14ac:dyDescent="0.25">
      <c r="A171" s="10">
        <v>47300</v>
      </c>
      <c r="B171" s="11">
        <v>1235.53</v>
      </c>
      <c r="C171" s="14">
        <f t="shared" si="4"/>
        <v>1.2556927756997962</v>
      </c>
      <c r="D171" s="12">
        <f t="shared" si="5"/>
        <v>1551.4460951603692</v>
      </c>
    </row>
    <row r="172" spans="1:4" x14ac:dyDescent="0.25">
      <c r="A172" s="10">
        <v>47331</v>
      </c>
      <c r="B172" s="11">
        <v>1235.53</v>
      </c>
      <c r="C172" s="14">
        <f t="shared" si="4"/>
        <v>1.2505976859237984</v>
      </c>
      <c r="D172" s="12">
        <f t="shared" si="5"/>
        <v>1545.1509588894305</v>
      </c>
    </row>
    <row r="173" spans="1:4" x14ac:dyDescent="0.25">
      <c r="A173" s="10">
        <v>47362</v>
      </c>
      <c r="B173" s="11">
        <v>1235.53</v>
      </c>
      <c r="C173" s="14">
        <f t="shared" si="4"/>
        <v>1.2455232699466214</v>
      </c>
      <c r="D173" s="12">
        <f t="shared" si="5"/>
        <v>1538.881365717149</v>
      </c>
    </row>
    <row r="174" spans="1:4" x14ac:dyDescent="0.25">
      <c r="A174" s="10">
        <v>47392</v>
      </c>
      <c r="B174" s="11">
        <v>1235.53</v>
      </c>
      <c r="C174" s="14">
        <f t="shared" si="4"/>
        <v>1.2404694438824111</v>
      </c>
      <c r="D174" s="12">
        <f t="shared" si="5"/>
        <v>1532.6372120000353</v>
      </c>
    </row>
    <row r="175" spans="1:4" x14ac:dyDescent="0.25">
      <c r="A175" s="10">
        <v>47423</v>
      </c>
      <c r="B175" s="11">
        <v>1235.53</v>
      </c>
      <c r="C175" s="14">
        <f t="shared" si="4"/>
        <v>1.2354361241856879</v>
      </c>
      <c r="D175" s="12">
        <f t="shared" si="5"/>
        <v>1526.4183945151431</v>
      </c>
    </row>
    <row r="176" spans="1:4" x14ac:dyDescent="0.25">
      <c r="A176" s="10">
        <v>47453</v>
      </c>
      <c r="B176" s="11">
        <v>2471.06</v>
      </c>
      <c r="C176" s="14">
        <f t="shared" si="4"/>
        <v>1.2304232276499658</v>
      </c>
      <c r="D176" s="12">
        <f t="shared" si="5"/>
        <v>3040.4496209167246</v>
      </c>
    </row>
    <row r="177" spans="1:4" x14ac:dyDescent="0.25">
      <c r="A177" s="10">
        <v>47484</v>
      </c>
      <c r="B177" s="11">
        <v>1235.53</v>
      </c>
      <c r="C177" s="14">
        <f t="shared" si="4"/>
        <v>1.225430671406377</v>
      </c>
      <c r="D177" s="12">
        <f t="shared" si="5"/>
        <v>1514.0563574427208</v>
      </c>
    </row>
    <row r="178" spans="1:4" x14ac:dyDescent="0.25">
      <c r="A178" s="10">
        <v>47515</v>
      </c>
      <c r="B178" s="11">
        <v>1235.53</v>
      </c>
      <c r="C178" s="14">
        <f t="shared" si="4"/>
        <v>1.2204583729223015</v>
      </c>
      <c r="D178" s="12">
        <f t="shared" si="5"/>
        <v>1507.9129334966913</v>
      </c>
    </row>
    <row r="179" spans="1:4" x14ac:dyDescent="0.25">
      <c r="A179" s="10">
        <v>47543</v>
      </c>
      <c r="B179" s="11">
        <v>1235.53</v>
      </c>
      <c r="C179" s="14">
        <f t="shared" si="4"/>
        <v>1.2155062500000033</v>
      </c>
      <c r="D179" s="12">
        <f t="shared" si="5"/>
        <v>1501.7944370625041</v>
      </c>
    </row>
    <row r="180" spans="1:4" x14ac:dyDescent="0.25">
      <c r="A180" s="10">
        <v>47574</v>
      </c>
      <c r="B180" s="11">
        <v>1235.53</v>
      </c>
      <c r="C180" s="14">
        <f t="shared" si="4"/>
        <v>1.2105742207752712</v>
      </c>
      <c r="D180" s="12">
        <f t="shared" si="5"/>
        <v>1495.7007669944708</v>
      </c>
    </row>
    <row r="181" spans="1:4" x14ac:dyDescent="0.25">
      <c r="A181" s="10">
        <v>47604</v>
      </c>
      <c r="B181" s="11">
        <v>1235.53</v>
      </c>
      <c r="C181" s="14">
        <f t="shared" si="4"/>
        <v>1.2056622037160658</v>
      </c>
      <c r="D181" s="12">
        <f t="shared" si="5"/>
        <v>1489.6318225573107</v>
      </c>
    </row>
    <row r="182" spans="1:4" x14ac:dyDescent="0.25">
      <c r="A182" s="10">
        <v>47635</v>
      </c>
      <c r="B182" s="11">
        <v>1235.53</v>
      </c>
      <c r="C182" s="14">
        <f t="shared" si="4"/>
        <v>1.2007701176211711</v>
      </c>
      <c r="D182" s="12">
        <f t="shared" si="5"/>
        <v>1483.5875034244855</v>
      </c>
    </row>
    <row r="183" spans="1:4" x14ac:dyDescent="0.25">
      <c r="A183" s="10">
        <v>47665</v>
      </c>
      <c r="B183" s="11">
        <v>1235.53</v>
      </c>
      <c r="C183" s="14">
        <f t="shared" si="4"/>
        <v>1.195897881618853</v>
      </c>
      <c r="D183" s="12">
        <f t="shared" si="5"/>
        <v>1477.5677096765414</v>
      </c>
    </row>
    <row r="184" spans="1:4" x14ac:dyDescent="0.25">
      <c r="A184" s="10">
        <v>47696</v>
      </c>
      <c r="B184" s="11">
        <v>1235.53</v>
      </c>
      <c r="C184" s="14">
        <f t="shared" si="4"/>
        <v>1.1910454151655219</v>
      </c>
      <c r="D184" s="12">
        <f t="shared" si="5"/>
        <v>1471.5723417994573</v>
      </c>
    </row>
    <row r="185" spans="1:4" x14ac:dyDescent="0.25">
      <c r="A185" s="10">
        <v>47727</v>
      </c>
      <c r="B185" s="11">
        <v>1235.53</v>
      </c>
      <c r="C185" s="14">
        <f t="shared" si="4"/>
        <v>1.1862126380444009</v>
      </c>
      <c r="D185" s="12">
        <f t="shared" si="5"/>
        <v>1465.6013006829987</v>
      </c>
    </row>
    <row r="186" spans="1:4" x14ac:dyDescent="0.25">
      <c r="A186" s="10">
        <v>47757</v>
      </c>
      <c r="B186" s="11">
        <v>1235.53</v>
      </c>
      <c r="C186" s="14">
        <f t="shared" si="4"/>
        <v>1.1813994703642006</v>
      </c>
      <c r="D186" s="12">
        <f t="shared" si="5"/>
        <v>1459.6544876190808</v>
      </c>
    </row>
    <row r="187" spans="1:4" x14ac:dyDescent="0.25">
      <c r="A187" s="10">
        <v>47788</v>
      </c>
      <c r="B187" s="11">
        <v>1235.53</v>
      </c>
      <c r="C187" s="14">
        <f t="shared" si="4"/>
        <v>1.1766058325577975</v>
      </c>
      <c r="D187" s="12">
        <f t="shared" si="5"/>
        <v>1453.7318043001355</v>
      </c>
    </row>
    <row r="188" spans="1:4" x14ac:dyDescent="0.25">
      <c r="A188" s="10">
        <v>47818</v>
      </c>
      <c r="B188" s="11">
        <v>2471.06</v>
      </c>
      <c r="C188" s="14">
        <f t="shared" si="4"/>
        <v>1.1718316453809192</v>
      </c>
      <c r="D188" s="12">
        <f t="shared" si="5"/>
        <v>2895.6663056349744</v>
      </c>
    </row>
    <row r="189" spans="1:4" x14ac:dyDescent="0.25">
      <c r="A189" s="10">
        <v>47849</v>
      </c>
      <c r="B189" s="11">
        <v>1235.53</v>
      </c>
      <c r="C189" s="14">
        <f t="shared" si="4"/>
        <v>1.1670768299108345</v>
      </c>
      <c r="D189" s="12">
        <f t="shared" si="5"/>
        <v>1441.9584356597334</v>
      </c>
    </row>
    <row r="190" spans="1:4" x14ac:dyDescent="0.25">
      <c r="A190" s="10">
        <v>47880</v>
      </c>
      <c r="B190" s="11">
        <v>1235.53</v>
      </c>
      <c r="C190" s="14">
        <f t="shared" si="4"/>
        <v>1.1623413075450484</v>
      </c>
      <c r="D190" s="12">
        <f t="shared" si="5"/>
        <v>1436.1075557111335</v>
      </c>
    </row>
    <row r="191" spans="1:4" x14ac:dyDescent="0.25">
      <c r="A191" s="10">
        <v>47908</v>
      </c>
      <c r="B191" s="11">
        <v>1235.53</v>
      </c>
      <c r="C191" s="14">
        <f t="shared" si="4"/>
        <v>1.1576250000000023</v>
      </c>
      <c r="D191" s="12">
        <f t="shared" si="5"/>
        <v>1430.2804162500029</v>
      </c>
    </row>
    <row r="192" spans="1:4" x14ac:dyDescent="0.25">
      <c r="A192" s="10">
        <v>47939</v>
      </c>
      <c r="B192" s="11">
        <v>1235.53</v>
      </c>
      <c r="C192" s="14">
        <f t="shared" si="4"/>
        <v>1.1529278293097813</v>
      </c>
      <c r="D192" s="12">
        <f t="shared" si="5"/>
        <v>1424.4769209471142</v>
      </c>
    </row>
    <row r="193" spans="1:4" x14ac:dyDescent="0.25">
      <c r="A193" s="10">
        <v>47969</v>
      </c>
      <c r="B193" s="11">
        <v>1235.53</v>
      </c>
      <c r="C193" s="14">
        <f t="shared" si="4"/>
        <v>1.1482497178248237</v>
      </c>
      <c r="D193" s="12">
        <f t="shared" si="5"/>
        <v>1418.6969738641044</v>
      </c>
    </row>
    <row r="194" spans="1:4" x14ac:dyDescent="0.25">
      <c r="A194" s="10">
        <v>48000</v>
      </c>
      <c r="B194" s="11">
        <v>1235.53</v>
      </c>
      <c r="C194" s="14">
        <f t="shared" ref="C194:C214" si="6">C195*(1.05)^(1/12)</f>
        <v>1.1435905882106383</v>
      </c>
      <c r="D194" s="12">
        <f t="shared" si="5"/>
        <v>1412.9404794518898</v>
      </c>
    </row>
    <row r="195" spans="1:4" x14ac:dyDescent="0.25">
      <c r="A195" s="10">
        <v>48030</v>
      </c>
      <c r="B195" s="11">
        <v>1235.53</v>
      </c>
      <c r="C195" s="14">
        <f t="shared" si="6"/>
        <v>1.1389503634465259</v>
      </c>
      <c r="D195" s="12">
        <f t="shared" ref="D195:D227" si="7">B195*C195</f>
        <v>1407.2073425490862</v>
      </c>
    </row>
    <row r="196" spans="1:4" x14ac:dyDescent="0.25">
      <c r="A196" s="10">
        <v>48061</v>
      </c>
      <c r="B196" s="11">
        <v>1235.53</v>
      </c>
      <c r="C196" s="14">
        <f t="shared" si="6"/>
        <v>1.1343289668243057</v>
      </c>
      <c r="D196" s="12">
        <f t="shared" si="7"/>
        <v>1401.4974683804344</v>
      </c>
    </row>
    <row r="197" spans="1:4" x14ac:dyDescent="0.25">
      <c r="A197" s="10">
        <v>48092</v>
      </c>
      <c r="B197" s="11">
        <v>1235.53</v>
      </c>
      <c r="C197" s="14">
        <f t="shared" si="6"/>
        <v>1.1297263219470477</v>
      </c>
      <c r="D197" s="12">
        <f t="shared" si="7"/>
        <v>1395.8107625552359</v>
      </c>
    </row>
    <row r="198" spans="1:4" x14ac:dyDescent="0.25">
      <c r="A198" s="10">
        <v>48122</v>
      </c>
      <c r="B198" s="11">
        <v>1235.53</v>
      </c>
      <c r="C198" s="14">
        <f t="shared" si="6"/>
        <v>1.1251423527278093</v>
      </c>
      <c r="D198" s="12">
        <f t="shared" si="7"/>
        <v>1390.1471310657901</v>
      </c>
    </row>
    <row r="199" spans="1:4" x14ac:dyDescent="0.25">
      <c r="A199" s="10">
        <v>48153</v>
      </c>
      <c r="B199" s="11">
        <v>1235.53</v>
      </c>
      <c r="C199" s="14">
        <f t="shared" si="6"/>
        <v>1.1205769833883779</v>
      </c>
      <c r="D199" s="12">
        <f t="shared" si="7"/>
        <v>1384.5064802858424</v>
      </c>
    </row>
    <row r="200" spans="1:4" x14ac:dyDescent="0.25">
      <c r="A200" s="10">
        <v>48183</v>
      </c>
      <c r="B200" s="11">
        <v>2471.06</v>
      </c>
      <c r="C200" s="14">
        <f t="shared" si="6"/>
        <v>1.1160301384580176</v>
      </c>
      <c r="D200" s="12">
        <f t="shared" si="7"/>
        <v>2757.777433938069</v>
      </c>
    </row>
    <row r="201" spans="1:4" x14ac:dyDescent="0.25">
      <c r="A201" s="10">
        <v>48214</v>
      </c>
      <c r="B201" s="11">
        <v>1235.53</v>
      </c>
      <c r="C201" s="14">
        <f t="shared" si="6"/>
        <v>1.1115017427722227</v>
      </c>
      <c r="D201" s="12">
        <f t="shared" si="7"/>
        <v>1373.2937482473642</v>
      </c>
    </row>
    <row r="202" spans="1:4" x14ac:dyDescent="0.25">
      <c r="A202" s="10">
        <v>48245</v>
      </c>
      <c r="B202" s="11">
        <v>1235.53</v>
      </c>
      <c r="C202" s="14">
        <f t="shared" si="6"/>
        <v>1.106991721471474</v>
      </c>
      <c r="D202" s="12">
        <f t="shared" si="7"/>
        <v>1367.7214816296503</v>
      </c>
    </row>
    <row r="203" spans="1:4" x14ac:dyDescent="0.25">
      <c r="A203" s="10">
        <v>48274</v>
      </c>
      <c r="B203" s="11">
        <v>1235.53</v>
      </c>
      <c r="C203" s="14">
        <f t="shared" si="6"/>
        <v>1.1025000000000016</v>
      </c>
      <c r="D203" s="12">
        <f t="shared" si="7"/>
        <v>1362.1718250000019</v>
      </c>
    </row>
    <row r="204" spans="1:4" x14ac:dyDescent="0.25">
      <c r="A204" s="10">
        <v>48305</v>
      </c>
      <c r="B204" s="11">
        <v>1235.53</v>
      </c>
      <c r="C204" s="14">
        <f t="shared" si="6"/>
        <v>1.0980265041045529</v>
      </c>
      <c r="D204" s="12">
        <f t="shared" si="7"/>
        <v>1356.6446866162983</v>
      </c>
    </row>
    <row r="205" spans="1:4" x14ac:dyDescent="0.25">
      <c r="A205" s="10">
        <v>48335</v>
      </c>
      <c r="B205" s="11">
        <v>1235.53</v>
      </c>
      <c r="C205" s="14">
        <f t="shared" si="6"/>
        <v>1.0935711598331648</v>
      </c>
      <c r="D205" s="12">
        <f t="shared" si="7"/>
        <v>1351.1399751086701</v>
      </c>
    </row>
    <row r="206" spans="1:4" x14ac:dyDescent="0.25">
      <c r="A206" s="10">
        <v>48366</v>
      </c>
      <c r="B206" s="11">
        <v>1235.53</v>
      </c>
      <c r="C206" s="14">
        <f t="shared" si="6"/>
        <v>1.0891338935339405</v>
      </c>
      <c r="D206" s="12">
        <f t="shared" si="7"/>
        <v>1345.6575994779896</v>
      </c>
    </row>
    <row r="207" spans="1:4" x14ac:dyDescent="0.25">
      <c r="A207" s="10">
        <v>48396</v>
      </c>
      <c r="B207" s="11">
        <v>1235.53</v>
      </c>
      <c r="C207" s="14">
        <f t="shared" si="6"/>
        <v>1.0847146318538334</v>
      </c>
      <c r="D207" s="12">
        <f t="shared" si="7"/>
        <v>1340.1974690943669</v>
      </c>
    </row>
    <row r="208" spans="1:4" x14ac:dyDescent="0.25">
      <c r="A208" s="10">
        <v>48427</v>
      </c>
      <c r="B208" s="11">
        <v>1235.53</v>
      </c>
      <c r="C208" s="14">
        <f t="shared" si="6"/>
        <v>1.0803133017374333</v>
      </c>
      <c r="D208" s="12">
        <f t="shared" si="7"/>
        <v>1334.7594936956509</v>
      </c>
    </row>
    <row r="209" spans="1:4" x14ac:dyDescent="0.25">
      <c r="A209" s="10">
        <v>48458</v>
      </c>
      <c r="B209" s="11">
        <v>1235.53</v>
      </c>
      <c r="C209" s="14">
        <f t="shared" si="6"/>
        <v>1.075929830425759</v>
      </c>
      <c r="D209" s="12">
        <f t="shared" si="7"/>
        <v>1329.343583385938</v>
      </c>
    </row>
    <row r="210" spans="1:4" x14ac:dyDescent="0.25">
      <c r="A210" s="10">
        <v>48488</v>
      </c>
      <c r="B210" s="11">
        <v>1235.53</v>
      </c>
      <c r="C210" s="14">
        <f t="shared" si="6"/>
        <v>1.0715641454550557</v>
      </c>
      <c r="D210" s="12">
        <f t="shared" si="7"/>
        <v>1323.949648634085</v>
      </c>
    </row>
    <row r="211" spans="1:4" x14ac:dyDescent="0.25">
      <c r="A211" s="10">
        <v>48519</v>
      </c>
      <c r="B211" s="11">
        <v>1235.53</v>
      </c>
      <c r="C211" s="14">
        <f t="shared" si="6"/>
        <v>1.0672161746555973</v>
      </c>
      <c r="D211" s="12">
        <f t="shared" si="7"/>
        <v>1318.57760027223</v>
      </c>
    </row>
    <row r="212" spans="1:4" x14ac:dyDescent="0.25">
      <c r="A212" s="10">
        <v>48549</v>
      </c>
      <c r="B212" s="11">
        <v>2471.06</v>
      </c>
      <c r="C212" s="14">
        <f t="shared" si="6"/>
        <v>1.0628858461504924</v>
      </c>
      <c r="D212" s="12">
        <f t="shared" si="7"/>
        <v>2626.4546989886358</v>
      </c>
    </row>
    <row r="213" spans="1:4" x14ac:dyDescent="0.25">
      <c r="A213" s="10">
        <v>48580</v>
      </c>
      <c r="B213" s="11">
        <v>1235.53</v>
      </c>
      <c r="C213" s="14">
        <f t="shared" si="6"/>
        <v>1.0585730883544973</v>
      </c>
      <c r="D213" s="12">
        <f t="shared" si="7"/>
        <v>1307.898807854632</v>
      </c>
    </row>
    <row r="214" spans="1:4" x14ac:dyDescent="0.25">
      <c r="A214" s="10">
        <v>48611</v>
      </c>
      <c r="B214" s="11">
        <v>1235.53</v>
      </c>
      <c r="C214" s="14">
        <f t="shared" si="6"/>
        <v>1.0542778299728317</v>
      </c>
      <c r="D214" s="12">
        <f t="shared" si="7"/>
        <v>1302.5918872663328</v>
      </c>
    </row>
    <row r="215" spans="1:4" x14ac:dyDescent="0.25">
      <c r="A215" s="10">
        <v>48639</v>
      </c>
      <c r="B215" s="11">
        <v>1235.53</v>
      </c>
      <c r="C215" s="14">
        <f t="shared" ref="C215:C225" si="8">C216*(1.05)^(1/12)</f>
        <v>1.0500000000000009</v>
      </c>
      <c r="D215" s="12">
        <f t="shared" si="7"/>
        <v>1297.3065000000011</v>
      </c>
    </row>
    <row r="216" spans="1:4" x14ac:dyDescent="0.25">
      <c r="A216" s="10">
        <v>48670</v>
      </c>
      <c r="B216" s="11">
        <v>1235.53</v>
      </c>
      <c r="C216" s="14">
        <f t="shared" si="8"/>
        <v>1.0457395277186212</v>
      </c>
      <c r="D216" s="12">
        <f t="shared" si="7"/>
        <v>1292.042558682188</v>
      </c>
    </row>
    <row r="217" spans="1:4" x14ac:dyDescent="0.25">
      <c r="A217" s="10">
        <v>48700</v>
      </c>
      <c r="B217" s="11">
        <v>1235.53</v>
      </c>
      <c r="C217" s="14">
        <f t="shared" si="8"/>
        <v>1.0414963426982515</v>
      </c>
      <c r="D217" s="12">
        <f t="shared" si="7"/>
        <v>1286.7999762939708</v>
      </c>
    </row>
    <row r="218" spans="1:4" x14ac:dyDescent="0.25">
      <c r="A218" s="10">
        <v>48731</v>
      </c>
      <c r="B218" s="11">
        <v>1235.53</v>
      </c>
      <c r="C218" s="14">
        <f t="shared" si="8"/>
        <v>1.0372703747942285</v>
      </c>
      <c r="D218" s="12">
        <f t="shared" si="7"/>
        <v>1281.5786661695131</v>
      </c>
    </row>
    <row r="219" spans="1:4" x14ac:dyDescent="0.25">
      <c r="A219" s="10">
        <v>48761</v>
      </c>
      <c r="B219" s="11">
        <v>1235.53</v>
      </c>
      <c r="C219" s="14">
        <f t="shared" si="8"/>
        <v>1.0330615541465074</v>
      </c>
      <c r="D219" s="12">
        <f t="shared" si="7"/>
        <v>1276.3785419946341</v>
      </c>
    </row>
    <row r="220" spans="1:4" x14ac:dyDescent="0.25">
      <c r="A220" s="10">
        <v>48792</v>
      </c>
      <c r="B220" s="11">
        <v>1235.53</v>
      </c>
      <c r="C220" s="14">
        <f t="shared" si="8"/>
        <v>1.0288698111785073</v>
      </c>
      <c r="D220" s="12">
        <f t="shared" si="7"/>
        <v>1271.199517805381</v>
      </c>
    </row>
    <row r="221" spans="1:4" x14ac:dyDescent="0.25">
      <c r="A221" s="10">
        <v>48823</v>
      </c>
      <c r="B221" s="11">
        <v>1235.53</v>
      </c>
      <c r="C221" s="14">
        <f t="shared" si="8"/>
        <v>1.0246950765959604</v>
      </c>
      <c r="D221" s="12">
        <f t="shared" si="7"/>
        <v>1266.0415079866068</v>
      </c>
    </row>
    <row r="222" spans="1:4" x14ac:dyDescent="0.25">
      <c r="A222" s="10">
        <v>48853</v>
      </c>
      <c r="B222" s="11">
        <v>1235.53</v>
      </c>
      <c r="C222" s="14">
        <f t="shared" si="8"/>
        <v>1.0205372813857667</v>
      </c>
      <c r="D222" s="12">
        <f t="shared" si="7"/>
        <v>1260.9044272705564</v>
      </c>
    </row>
    <row r="223" spans="1:4" x14ac:dyDescent="0.25">
      <c r="A223" s="10">
        <v>48884</v>
      </c>
      <c r="B223" s="11">
        <v>1235.53</v>
      </c>
      <c r="C223" s="14">
        <f t="shared" si="8"/>
        <v>1.0163963568148537</v>
      </c>
      <c r="D223" s="12">
        <f t="shared" si="7"/>
        <v>1255.7881907354563</v>
      </c>
    </row>
    <row r="224" spans="1:4" x14ac:dyDescent="0.25">
      <c r="A224" s="10">
        <v>48914</v>
      </c>
      <c r="B224" s="11">
        <v>2471.06</v>
      </c>
      <c r="C224" s="14">
        <f t="shared" si="8"/>
        <v>1.0122722344290396</v>
      </c>
      <c r="D224" s="12">
        <f t="shared" si="7"/>
        <v>2501.3854276082225</v>
      </c>
    </row>
    <row r="225" spans="1:4" x14ac:dyDescent="0.25">
      <c r="A225" s="10">
        <v>48945</v>
      </c>
      <c r="B225" s="11">
        <v>1235.53</v>
      </c>
      <c r="C225" s="14">
        <f t="shared" si="8"/>
        <v>1.0081648460519013</v>
      </c>
      <c r="D225" s="12">
        <f t="shared" si="7"/>
        <v>1245.6179122425056</v>
      </c>
    </row>
    <row r="226" spans="1:4" x14ac:dyDescent="0.25">
      <c r="A226" s="10">
        <v>48976</v>
      </c>
      <c r="B226" s="11">
        <v>1235.53</v>
      </c>
      <c r="C226" s="14">
        <f>C227*(1.05)^(1/12)</f>
        <v>1.0040741237836484</v>
      </c>
      <c r="D226" s="12">
        <f t="shared" si="7"/>
        <v>1240.5637021584109</v>
      </c>
    </row>
    <row r="227" spans="1:4" x14ac:dyDescent="0.25">
      <c r="A227" s="10">
        <v>49004</v>
      </c>
      <c r="B227" s="11">
        <v>1235.53</v>
      </c>
      <c r="C227" s="14">
        <v>1</v>
      </c>
      <c r="D227" s="12">
        <f t="shared" si="7"/>
        <v>1235.53</v>
      </c>
    </row>
    <row r="228" spans="1:4" x14ac:dyDescent="0.25">
      <c r="A228" s="10"/>
      <c r="D228" s="13">
        <f>SUM(D2:D227)</f>
        <v>495055.73956154648</v>
      </c>
    </row>
    <row r="229" spans="1:4" x14ac:dyDescent="0.25">
      <c r="A229" s="10"/>
    </row>
    <row r="230" spans="1:4" x14ac:dyDescent="0.25">
      <c r="A230" s="10"/>
    </row>
    <row r="231" spans="1:4" x14ac:dyDescent="0.25">
      <c r="A231" s="10"/>
    </row>
    <row r="232" spans="1:4" x14ac:dyDescent="0.25">
      <c r="A232" s="10"/>
    </row>
    <row r="233" spans="1:4" x14ac:dyDescent="0.25">
      <c r="A233" s="10"/>
    </row>
    <row r="234" spans="1:4" x14ac:dyDescent="0.25">
      <c r="A234" s="10"/>
    </row>
    <row r="235" spans="1:4" x14ac:dyDescent="0.25">
      <c r="A235" s="10"/>
    </row>
    <row r="236" spans="1:4" x14ac:dyDescent="0.25">
      <c r="A236" s="10"/>
    </row>
    <row r="237" spans="1:4" x14ac:dyDescent="0.25">
      <c r="A237" s="10"/>
    </row>
    <row r="238" spans="1:4" x14ac:dyDescent="0.25">
      <c r="A238" s="10"/>
    </row>
    <row r="239" spans="1:4" x14ac:dyDescent="0.25">
      <c r="A239" s="10"/>
    </row>
    <row r="240" spans="1:4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7"/>
  <sheetViews>
    <sheetView workbookViewId="0">
      <selection activeCell="A9" sqref="A9"/>
    </sheetView>
  </sheetViews>
  <sheetFormatPr defaultRowHeight="15" x14ac:dyDescent="0.25"/>
  <sheetData>
    <row r="3" spans="1:3" x14ac:dyDescent="0.25">
      <c r="A3">
        <v>1</v>
      </c>
      <c r="B3">
        <v>5</v>
      </c>
      <c r="C3" t="s">
        <v>41</v>
      </c>
    </row>
    <row r="4" spans="1:3" x14ac:dyDescent="0.25">
      <c r="A4">
        <v>2</v>
      </c>
      <c r="B4">
        <v>10</v>
      </c>
      <c r="C4" t="s">
        <v>42</v>
      </c>
    </row>
    <row r="5" spans="1:3" x14ac:dyDescent="0.25">
      <c r="A5">
        <v>3</v>
      </c>
      <c r="B5">
        <v>15</v>
      </c>
      <c r="C5" t="s">
        <v>43</v>
      </c>
    </row>
    <row r="6" spans="1:3" x14ac:dyDescent="0.25">
      <c r="A6">
        <v>4</v>
      </c>
      <c r="B6">
        <v>20</v>
      </c>
      <c r="C6" t="s">
        <v>44</v>
      </c>
    </row>
    <row r="7" spans="1:3" x14ac:dyDescent="0.25">
      <c r="A7">
        <v>5</v>
      </c>
      <c r="B7">
        <v>25</v>
      </c>
      <c r="C7" t="s">
        <v>45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simulação de renda</vt:lpstr>
      <vt:lpstr>SIMULADOR</vt:lpstr>
      <vt:lpstr>Impressão Layout Novo</vt:lpstr>
      <vt:lpstr>cálculo da contribuição</vt:lpstr>
      <vt:lpstr>Plan3</vt:lpstr>
      <vt:lpstr>Plan1</vt:lpstr>
      <vt:lpstr>Planilha2</vt:lpstr>
      <vt:lpstr>'simulação de renda'!Area_de_impressao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Gonçalves</dc:creator>
  <cp:lastModifiedBy>Wagner Barreto</cp:lastModifiedBy>
  <cp:lastPrinted>2022-11-18T12:16:43Z</cp:lastPrinted>
  <dcterms:created xsi:type="dcterms:W3CDTF">2013-12-11T14:05:21Z</dcterms:created>
  <dcterms:modified xsi:type="dcterms:W3CDTF">2022-12-02T14:34:10Z</dcterms:modified>
</cp:coreProperties>
</file>